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00"/>
  </bookViews>
  <sheets>
    <sheet name="利用申込書（学外）" sheetId="7" r:id="rId1"/>
    <sheet name="（共同実験室用）" sheetId="5" r:id="rId2"/>
    <sheet name="リスト" sheetId="2" r:id="rId3"/>
    <sheet name="Sheet1" sheetId="6" r:id="rId4"/>
  </sheets>
  <calcPr calcId="144525"/>
</workbook>
</file>

<file path=xl/sharedStrings.xml><?xml version="1.0" encoding="utf-8"?>
<sst xmlns="http://schemas.openxmlformats.org/spreadsheetml/2006/main" count="116" uniqueCount="101">
  <si>
    <t>岡山大学医学部共同実験室 学外者使用申請書</t>
  </si>
  <si>
    <t>ＮＯ．</t>
  </si>
  <si>
    <t>岡山大学医学部共同実験室長　殿</t>
  </si>
  <si>
    <t>下記のとおり使用したいので許可願います。　なお、使用に際しては別途要領に従います。</t>
  </si>
  <si>
    <t>申請区分</t>
  </si>
  <si>
    <t>新規</t>
  </si>
  <si>
    <t>更新</t>
  </si>
  <si>
    <t>申請年月日</t>
  </si>
  <si>
    <t>（不要な方を削除してください）</t>
  </si>
  <si>
    <t>所属機関</t>
  </si>
  <si>
    <t>使用
責任者</t>
  </si>
  <si>
    <t>所属・職名</t>
  </si>
  <si>
    <t>氏　名</t>
  </si>
  <si>
    <t>印</t>
  </si>
  <si>
    <t>使用者氏名</t>
  </si>
  <si>
    <t>連絡先</t>
  </si>
  <si>
    <r>
      <rPr>
        <sz val="10.5"/>
        <color indexed="8"/>
        <rFont val="ＭＳ ゴシック"/>
        <charset val="128"/>
      </rPr>
      <t>ﾒｰﾙｱﾄﾞﾚｽ</t>
    </r>
    <r>
      <rPr>
        <sz val="10.5"/>
        <color indexed="8"/>
        <rFont val="ＭＳ ゴシック"/>
        <charset val="128"/>
      </rPr>
      <t>：</t>
    </r>
  </si>
  <si>
    <t>（計　　人）</t>
  </si>
  <si>
    <r>
      <rPr>
        <sz val="10.5"/>
        <color indexed="8"/>
        <rFont val="Century"/>
        <charset val="0"/>
      </rPr>
      <t>TEL</t>
    </r>
    <r>
      <rPr>
        <sz val="10.5"/>
        <color indexed="8"/>
        <rFont val="ＭＳ ゴシック"/>
        <charset val="128"/>
      </rPr>
      <t>：</t>
    </r>
  </si>
  <si>
    <t>使用機器
 ・設備名</t>
  </si>
  <si>
    <t>共同実験室　全機器・設備（学外対象）</t>
  </si>
  <si>
    <t>（全機器でない場合、右欄に使用予定の機器名を記入してください）</t>
  </si>
  <si>
    <r>
      <rPr>
        <sz val="10.5"/>
        <color indexed="8"/>
        <rFont val="ＭＳ ゴシック"/>
        <charset val="128"/>
      </rPr>
      <t xml:space="preserve">使用期間
</t>
    </r>
    <r>
      <rPr>
        <sz val="6"/>
        <color indexed="8"/>
        <rFont val="ＭＳ ゴシック"/>
        <charset val="128"/>
      </rPr>
      <t>（年度毎に更新）</t>
    </r>
  </si>
  <si>
    <t>から</t>
  </si>
  <si>
    <t>使用目的</t>
  </si>
  <si>
    <t>（具体的に記入してください）</t>
  </si>
  <si>
    <t>支払方法</t>
  </si>
  <si>
    <t>銀行振込</t>
  </si>
  <si>
    <t>現金都度払い</t>
  </si>
  <si>
    <t>フリガナ</t>
  </si>
  <si>
    <t>請求書・領収書宛名
（全角22字以内）</t>
  </si>
  <si>
    <t>請求書･領収書
送付先</t>
  </si>
  <si>
    <t>住所：</t>
  </si>
  <si>
    <t>〒</t>
  </si>
  <si>
    <t>機関名･氏名：</t>
  </si>
  <si>
    <t>＊　銀行振込みの場合は、納入期限（請求書発行日の翌月末日）
　　を厳守してください。遅延した場合、延滞金が発生する場合があります。</t>
  </si>
  <si>
    <t>共同実験室
分室長承認欄</t>
  </si>
  <si>
    <t>＊　 申請書提出先　〒700-0914　岡山市北区鹿田町2-5-1　岡山大学医学部 共同実験室</t>
  </si>
  <si>
    <t>申請者は以下記入不要です</t>
  </si>
  <si>
    <t>岡山大学医学部共同実験室 学外者使用許可書</t>
  </si>
  <si>
    <t>殿</t>
  </si>
  <si>
    <t>・使用機器・設備名</t>
  </si>
  <si>
    <t>・使用期間</t>
  </si>
  <si>
    <t>～</t>
  </si>
  <si>
    <t>上記の申請内容にて、使用を許可いたします。</t>
  </si>
  <si>
    <t>岡山大学医学部共同実験室</t>
  </si>
  <si>
    <t>番号</t>
  </si>
  <si>
    <t>領収書名</t>
  </si>
  <si>
    <t>備考</t>
  </si>
  <si>
    <t>使用責任者</t>
  </si>
  <si>
    <t>使用者名</t>
  </si>
  <si>
    <t>開始日</t>
  </si>
  <si>
    <t>終了予定</t>
  </si>
  <si>
    <t>使用機器・設備名</t>
  </si>
  <si>
    <t>所在地1</t>
  </si>
  <si>
    <t>所在地2</t>
  </si>
  <si>
    <t>送付宛名1</t>
  </si>
  <si>
    <t>送付宛名2</t>
  </si>
  <si>
    <t>電話番号</t>
  </si>
  <si>
    <t>責任者メールアドレス</t>
  </si>
  <si>
    <t>申込日</t>
  </si>
  <si>
    <t>選択してください</t>
  </si>
  <si>
    <t>教室員全員</t>
  </si>
  <si>
    <t>共同実験室全機器</t>
  </si>
  <si>
    <t>医学部</t>
  </si>
  <si>
    <t>鹿田</t>
  </si>
  <si>
    <t>運営交付金</t>
  </si>
  <si>
    <t>個人申込み</t>
  </si>
  <si>
    <t>その他</t>
  </si>
  <si>
    <t>有</t>
  </si>
  <si>
    <t>基盤研究（Ａ）</t>
  </si>
  <si>
    <t>受託研究</t>
  </si>
  <si>
    <t>歯学部</t>
  </si>
  <si>
    <t>津島</t>
  </si>
  <si>
    <t>教室付寄付金</t>
  </si>
  <si>
    <t>無</t>
  </si>
  <si>
    <t>基盤研究（Ｂ）</t>
  </si>
  <si>
    <t>共同研究</t>
  </si>
  <si>
    <t>薬学部</t>
  </si>
  <si>
    <t>間接経費</t>
  </si>
  <si>
    <t>基盤研究（Ｃ）</t>
  </si>
  <si>
    <t>補助金</t>
  </si>
  <si>
    <t>医・病院</t>
  </si>
  <si>
    <t>若手研究</t>
  </si>
  <si>
    <t>受託事業</t>
  </si>
  <si>
    <t>歯・病院</t>
  </si>
  <si>
    <t>挑戦的萌芽研究</t>
  </si>
  <si>
    <t>特別配分</t>
  </si>
  <si>
    <t>保健学</t>
  </si>
  <si>
    <t>研究活動スタート支援</t>
  </si>
  <si>
    <t>工学部</t>
  </si>
  <si>
    <t>特別研究員奨励費</t>
  </si>
  <si>
    <t>個別寄付金</t>
  </si>
  <si>
    <t>理学部</t>
  </si>
  <si>
    <t>新学術領域研究</t>
  </si>
  <si>
    <t>農学部</t>
  </si>
  <si>
    <t>国際共同研究加速基金</t>
  </si>
  <si>
    <t>自然系</t>
  </si>
  <si>
    <t>環境理工学部</t>
  </si>
  <si>
    <t>教育学部</t>
  </si>
  <si>
    <t>文学部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</si>
</sst>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_ * #,##0_ ;_ * \-#,##0_ ;_ * &quot;-&quot;??_ ;_ @_ "/>
    <numFmt numFmtId="6" formatCode="&quot;\&quot;#,##0;[Red]&quot;\&quot;\-#,##0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  <numFmt numFmtId="179" formatCode="yyyy/m/d;@"/>
    <numFmt numFmtId="180" formatCode="[$-411]ggge&quot;年&quot;m&quot;月&quot;d&quot;日&quot;;@"/>
    <numFmt numFmtId="181" formatCode=";;"/>
  </numFmts>
  <fonts count="43">
    <font>
      <sz val="11"/>
      <color indexed="8"/>
      <name val="ＭＳ Ｐゴシック"/>
      <charset val="128"/>
    </font>
    <font>
      <sz val="10"/>
      <color indexed="8"/>
      <name val="ＭＳ Ｐゴシック"/>
      <charset val="128"/>
    </font>
    <font>
      <sz val="10.5"/>
      <color indexed="8"/>
      <name val="ＭＳ 明朝"/>
      <charset val="128"/>
    </font>
    <font>
      <sz val="10"/>
      <color indexed="8"/>
      <name val="ＭＳ 明朝"/>
      <charset val="128"/>
    </font>
    <font>
      <sz val="11"/>
      <color theme="1"/>
      <name val="ＭＳ Ｐゴシック"/>
      <charset val="128"/>
      <scheme val="minor"/>
    </font>
    <font>
      <sz val="10"/>
      <name val="ＭＳ ゴシック"/>
      <charset val="128"/>
    </font>
    <font>
      <sz val="7"/>
      <name val="ＭＳ Ｐゴシック"/>
      <charset val="128"/>
    </font>
    <font>
      <sz val="8"/>
      <name val="ＭＳ Ｐゴシック"/>
      <charset val="128"/>
    </font>
    <font>
      <sz val="9"/>
      <name val="ＭＳ Ｐゴシック"/>
      <charset val="128"/>
    </font>
    <font>
      <sz val="9"/>
      <name val="ＭＳ ゴシック"/>
      <charset val="128"/>
    </font>
    <font>
      <sz val="17"/>
      <color indexed="8"/>
      <name val="ＭＳ ゴシック"/>
      <charset val="128"/>
    </font>
    <font>
      <sz val="8"/>
      <color indexed="8"/>
      <name val="ＭＳ ゴシック"/>
      <charset val="128"/>
    </font>
    <font>
      <sz val="10.5"/>
      <color indexed="8"/>
      <name val="ＭＳ ゴシック"/>
      <charset val="128"/>
    </font>
    <font>
      <sz val="10.5"/>
      <color indexed="8"/>
      <name val="Century"/>
      <charset val="0"/>
    </font>
    <font>
      <sz val="11"/>
      <color indexed="8"/>
      <name val="ＭＳ ゴシック"/>
      <charset val="128"/>
    </font>
    <font>
      <sz val="9"/>
      <color indexed="8"/>
      <name val="ＭＳ ゴシック"/>
      <charset val="128"/>
    </font>
    <font>
      <sz val="10.5"/>
      <color indexed="8"/>
      <name val="ＭＳ Ｐゴシック"/>
      <charset val="128"/>
    </font>
    <font>
      <b/>
      <sz val="8"/>
      <color indexed="8"/>
      <name val="ＭＳ ゴシック"/>
      <charset val="128"/>
    </font>
    <font>
      <sz val="12"/>
      <color indexed="8"/>
      <name val="ＭＳ ゴシック"/>
      <charset val="128"/>
    </font>
    <font>
      <sz val="4"/>
      <color indexed="8"/>
      <name val="ＭＳ Ｐゴシック"/>
      <charset val="128"/>
    </font>
    <font>
      <u/>
      <sz val="11"/>
      <color indexed="12"/>
      <name val="ＭＳ Ｐゴシック"/>
      <charset val="128"/>
    </font>
    <font>
      <b/>
      <sz val="11"/>
      <color indexed="52"/>
      <name val="ＭＳ Ｐゴシック"/>
      <charset val="128"/>
    </font>
    <font>
      <sz val="11"/>
      <color indexed="16"/>
      <name val="ＭＳ Ｐゴシック"/>
      <charset val="128"/>
    </font>
    <font>
      <sz val="11"/>
      <color indexed="9"/>
      <name val="ＭＳ Ｐゴシック"/>
      <charset val="128"/>
    </font>
    <font>
      <sz val="11"/>
      <name val="ＭＳ Ｐゴシック"/>
      <charset val="128"/>
    </font>
    <font>
      <sz val="11"/>
      <color indexed="62"/>
      <name val="ＭＳ Ｐゴシック"/>
      <charset val="128"/>
    </font>
    <font>
      <b/>
      <sz val="11"/>
      <color indexed="9"/>
      <name val="ＭＳ Ｐゴシック"/>
      <charset val="128"/>
    </font>
    <font>
      <b/>
      <sz val="11"/>
      <color indexed="53"/>
      <name val="ＭＳ Ｐゴシック"/>
      <charset val="128"/>
    </font>
    <font>
      <u/>
      <sz val="11"/>
      <color indexed="20"/>
      <name val="ＭＳ Ｐゴシック"/>
      <charset val="128"/>
    </font>
    <font>
      <sz val="12"/>
      <name val="Times New Roman"/>
      <charset val="0"/>
    </font>
    <font>
      <sz val="11"/>
      <color indexed="17"/>
      <name val="ＭＳ Ｐゴシック"/>
      <charset val="128"/>
    </font>
    <font>
      <sz val="11"/>
      <color indexed="10"/>
      <name val="ＭＳ Ｐゴシック"/>
      <charset val="128"/>
    </font>
    <font>
      <b/>
      <sz val="11"/>
      <color indexed="8"/>
      <name val="ＭＳ Ｐゴシック"/>
      <charset val="128"/>
    </font>
    <font>
      <sz val="11"/>
      <color indexed="53"/>
      <name val="ＭＳ Ｐゴシック"/>
      <charset val="128"/>
    </font>
    <font>
      <b/>
      <sz val="18"/>
      <color indexed="62"/>
      <name val="ＭＳ Ｐゴシック"/>
      <charset val="128"/>
    </font>
    <font>
      <i/>
      <sz val="11"/>
      <color indexed="23"/>
      <name val="ＭＳ Ｐゴシック"/>
      <charset val="128"/>
    </font>
    <font>
      <b/>
      <sz val="11"/>
      <color indexed="63"/>
      <name val="ＭＳ Ｐゴシック"/>
      <charset val="128"/>
    </font>
    <font>
      <b/>
      <sz val="15"/>
      <color indexed="62"/>
      <name val="ＭＳ Ｐゴシック"/>
      <charset val="128"/>
    </font>
    <font>
      <b/>
      <sz val="13"/>
      <color indexed="62"/>
      <name val="ＭＳ Ｐゴシック"/>
      <charset val="128"/>
    </font>
    <font>
      <b/>
      <sz val="11"/>
      <color indexed="62"/>
      <name val="ＭＳ Ｐゴシック"/>
      <charset val="128"/>
    </font>
    <font>
      <sz val="11"/>
      <color indexed="19"/>
      <name val="ＭＳ Ｐゴシック"/>
      <charset val="128"/>
    </font>
    <font>
      <sz val="11"/>
      <color indexed="60"/>
      <name val="ＭＳ Ｐゴシック"/>
      <charset val="128"/>
    </font>
    <font>
      <sz val="6"/>
      <color indexed="8"/>
      <name val="ＭＳ ゴシック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4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9" borderId="22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3" borderId="22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10" borderId="23" applyNumberFormat="0" applyAlignment="0" applyProtection="0">
      <alignment vertical="center"/>
    </xf>
    <xf numFmtId="38" fontId="24" fillId="0" borderId="0" applyFont="0" applyFill="0" applyBorder="0" applyAlignment="0" applyProtection="0"/>
    <xf numFmtId="0" fontId="0" fillId="4" borderId="0" applyNumberFormat="0" applyBorder="0" applyAlignment="0" applyProtection="0">
      <alignment vertical="center"/>
    </xf>
    <xf numFmtId="0" fontId="0" fillId="2" borderId="24" applyNumberFormat="0" applyFont="0" applyAlignment="0" applyProtection="0">
      <alignment vertical="center"/>
    </xf>
    <xf numFmtId="0" fontId="24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6" fillId="3" borderId="27" applyNumberFormat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27" fillId="3" borderId="22" applyNumberFormat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10" borderId="23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0" borderId="23" applyNumberFormat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6" fontId="29" fillId="0" borderId="0" applyFont="0" applyFill="0" applyBorder="0" applyAlignment="0" applyProtection="0">
      <alignment vertical="center"/>
    </xf>
    <xf numFmtId="6" fontId="2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/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center"/>
    </xf>
    <xf numFmtId="179" fontId="4" fillId="0" borderId="0" xfId="0" applyNumberFormat="1" applyFont="1" applyFill="1" applyAlignment="1">
      <alignment vertical="center"/>
    </xf>
    <xf numFmtId="14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2" xfId="0" applyNumberFormat="1" applyFont="1" applyBorder="1" applyAlignment="1">
      <alignment vertical="center" shrinkToFit="1"/>
    </xf>
    <xf numFmtId="0" fontId="6" fillId="0" borderId="2" xfId="0" applyNumberFormat="1" applyFont="1" applyBorder="1" applyAlignment="1">
      <alignment horizontal="left" vertical="center" shrinkToFit="1"/>
    </xf>
    <xf numFmtId="0" fontId="7" fillId="0" borderId="3" xfId="0" applyNumberFormat="1" applyFont="1" applyBorder="1" applyAlignment="1">
      <alignment horizontal="left" vertical="center" shrinkToFit="1"/>
    </xf>
    <xf numFmtId="0" fontId="8" fillId="0" borderId="1" xfId="0" applyNumberFormat="1" applyFont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 shrinkToFit="1"/>
    </xf>
    <xf numFmtId="179" fontId="0" fillId="0" borderId="0" xfId="0" applyNumberForma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4" xfId="0" applyFont="1" applyBorder="1" applyAlignment="1"/>
    <xf numFmtId="0" fontId="12" fillId="0" borderId="0" xfId="0" applyFont="1" applyAlignment="1">
      <alignment horizontal="justify" vertical="center"/>
    </xf>
    <xf numFmtId="181" fontId="0" fillId="0" borderId="0" xfId="0" applyNumberFormat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12" fillId="0" borderId="8" xfId="0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12" fillId="0" borderId="10" xfId="0" applyFont="1" applyBorder="1" applyAlignment="1">
      <alignment horizontal="right" vertical="center" shrinkToFit="1"/>
    </xf>
    <xf numFmtId="0" fontId="12" fillId="0" borderId="4" xfId="0" applyFont="1" applyBorder="1" applyAlignment="1">
      <alignment horizontal="right" vertical="center" shrinkToFit="1"/>
    </xf>
    <xf numFmtId="0" fontId="12" fillId="0" borderId="11" xfId="0" applyFont="1" applyBorder="1" applyAlignment="1">
      <alignment horizontal="right" vertical="center" shrinkToFit="1"/>
    </xf>
    <xf numFmtId="0" fontId="13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4" fillId="0" borderId="12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5" fillId="0" borderId="10" xfId="0" applyFont="1" applyBorder="1" applyAlignment="1">
      <alignment horizontal="right" vertical="center" shrinkToFit="1"/>
    </xf>
    <xf numFmtId="0" fontId="15" fillId="0" borderId="4" xfId="0" applyFont="1" applyBorder="1" applyAlignment="1">
      <alignment horizontal="right" vertical="center" shrinkToFit="1"/>
    </xf>
    <xf numFmtId="0" fontId="15" fillId="0" borderId="4" xfId="0" applyFont="1" applyBorder="1" applyAlignment="1">
      <alignment vertical="center" shrinkToFit="1"/>
    </xf>
    <xf numFmtId="0" fontId="12" fillId="0" borderId="8" xfId="0" applyFont="1" applyBorder="1" applyAlignment="1">
      <alignment horizontal="center" vertical="center" wrapText="1"/>
    </xf>
    <xf numFmtId="180" fontId="12" fillId="0" borderId="8" xfId="0" applyNumberFormat="1" applyFont="1" applyBorder="1" applyAlignment="1">
      <alignment horizontal="center" vertical="center"/>
    </xf>
    <xf numFmtId="180" fontId="12" fillId="0" borderId="1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0" fontId="0" fillId="0" borderId="11" xfId="0" applyNumberFormat="1" applyBorder="1" applyAlignment="1">
      <alignment horizontal="center" vertical="center"/>
    </xf>
    <xf numFmtId="180" fontId="0" fillId="0" borderId="8" xfId="0" applyNumberFormat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5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0" fillId="0" borderId="11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12" fillId="0" borderId="16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0" fillId="0" borderId="18" xfId="0" applyBorder="1" applyAlignment="1">
      <alignment vertical="center" shrinkToFit="1"/>
    </xf>
    <xf numFmtId="0" fontId="12" fillId="0" borderId="11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 shrinkToFit="1"/>
    </xf>
    <xf numFmtId="0" fontId="16" fillId="0" borderId="0" xfId="0" applyFont="1" applyAlignment="1">
      <alignment horizontal="left" vertical="center" shrinkToFit="1"/>
    </xf>
    <xf numFmtId="0" fontId="17" fillId="0" borderId="19" xfId="0" applyFont="1" applyBorder="1" applyAlignment="1">
      <alignment horizontal="right" vertical="center"/>
    </xf>
    <xf numFmtId="0" fontId="0" fillId="0" borderId="20" xfId="0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180" fontId="12" fillId="0" borderId="4" xfId="0" applyNumberFormat="1" applyFont="1" applyBorder="1" applyAlignment="1">
      <alignment horizontal="distributed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180" fontId="12" fillId="0" borderId="0" xfId="0" applyNumberFormat="1" applyFont="1" applyAlignment="1">
      <alignment horizontal="right" vertical="center"/>
    </xf>
    <xf numFmtId="180" fontId="12" fillId="0" borderId="0" xfId="0" applyNumberFormat="1" applyFont="1" applyAlignment="1">
      <alignment horizontal="distributed" vertical="center"/>
    </xf>
    <xf numFmtId="0" fontId="15" fillId="0" borderId="0" xfId="0" applyFont="1" applyAlignment="1">
      <alignment horizontal="justify" vertical="center"/>
    </xf>
    <xf numFmtId="0" fontId="0" fillId="0" borderId="4" xfId="0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11" xfId="0" applyBorder="1" applyAlignment="1">
      <alignment horizontal="right" vertical="center" shrinkToFit="1"/>
    </xf>
    <xf numFmtId="0" fontId="15" fillId="0" borderId="11" xfId="0" applyFont="1" applyBorder="1" applyAlignment="1">
      <alignment vertical="center" shrinkToFit="1"/>
    </xf>
    <xf numFmtId="0" fontId="12" fillId="0" borderId="2" xfId="0" applyFont="1" applyBorder="1" applyAlignment="1">
      <alignment vertical="center"/>
    </xf>
    <xf numFmtId="0" fontId="0" fillId="0" borderId="16" xfId="0" applyBorder="1" applyAlignment="1">
      <alignment vertical="center" shrinkToFit="1"/>
    </xf>
    <xf numFmtId="0" fontId="0" fillId="0" borderId="1" xfId="0" applyBorder="1">
      <alignment vertical="center"/>
    </xf>
    <xf numFmtId="0" fontId="16" fillId="0" borderId="0" xfId="0" applyFont="1" applyAlignment="1">
      <alignment horizontal="left" vertical="center"/>
    </xf>
    <xf numFmtId="0" fontId="19" fillId="0" borderId="21" xfId="0" applyFont="1" applyBorder="1" applyAlignment="1">
      <alignment horizontal="center" vertical="top" wrapText="1"/>
    </xf>
    <xf numFmtId="0" fontId="0" fillId="0" borderId="8" xfId="0" applyBorder="1">
      <alignment vertical="center"/>
    </xf>
  </cellXfs>
  <cellStyles count="67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悪い 3" xfId="9"/>
    <cellStyle name="計算 2" xfId="10"/>
    <cellStyle name="アクセント 2" xfId="11" builtinId="33"/>
    <cellStyle name="訪問済ハイパーリンク" xfId="12" builtinId="9"/>
    <cellStyle name="チェック セル 3" xfId="13"/>
    <cellStyle name="桁区切り 3" xfId="14"/>
    <cellStyle name="20% - アクセント 4" xfId="15" builtinId="42"/>
    <cellStyle name="メモ" xfId="16" builtinId="10"/>
    <cellStyle name="標準 4" xfId="17"/>
    <cellStyle name="良い" xfId="18" builtinId="26"/>
    <cellStyle name="警告文" xfId="19" builtinId="11"/>
    <cellStyle name="リンクセル" xfId="20" builtinId="24"/>
    <cellStyle name="タイトル" xfId="21" builtinId="15"/>
    <cellStyle name="説明文" xfId="22" builtinId="53"/>
    <cellStyle name="アクセント 6" xfId="23" builtinId="49"/>
    <cellStyle name="出力" xfId="24" builtinId="21"/>
    <cellStyle name="見出し 1" xfId="25" builtinId="16"/>
    <cellStyle name="見出し 2" xfId="26" builtinId="17"/>
    <cellStyle name="計算" xfId="27" builtinId="22"/>
    <cellStyle name="見出し 3" xfId="28" builtinId="18"/>
    <cellStyle name="見出し 4" xfId="29" builtinId="19"/>
    <cellStyle name="60% - アクセント 5" xfId="30" builtinId="48"/>
    <cellStyle name="チェックセル" xfId="31" builtinId="23"/>
    <cellStyle name="40% - アクセント 1" xfId="32" builtinId="31"/>
    <cellStyle name="集計" xfId="33" builtinId="25"/>
    <cellStyle name="悪い" xfId="34" builtinId="27"/>
    <cellStyle name="どちらでもない" xfId="35" builtinId="28"/>
    <cellStyle name="悪い 2" xfId="36"/>
    <cellStyle name="アクセント 1" xfId="37" builtinId="29"/>
    <cellStyle name="20% - アクセント 1" xfId="38" builtinId="30"/>
    <cellStyle name="20% - アクセント 5" xfId="39" builtinId="46"/>
    <cellStyle name="60% - アクセント 1" xfId="40" builtinId="32"/>
    <cellStyle name="20% - アクセント 2" xfId="41" builtinId="34"/>
    <cellStyle name="40% - アクセント 2" xfId="42" builtinId="35"/>
    <cellStyle name="20% - アクセント 6" xfId="43" builtinId="50"/>
    <cellStyle name="60% - アクセント 2" xfId="44" builtinId="36"/>
    <cellStyle name="アクセント 3" xfId="45" builtinId="37"/>
    <cellStyle name="チェック セル 2" xfId="46"/>
    <cellStyle name="桁区切り 2" xfId="47"/>
    <cellStyle name="20% - アクセント 3" xfId="48" builtinId="38"/>
    <cellStyle name="40% - アクセント 3" xfId="49" builtinId="39"/>
    <cellStyle name="60% - アクセント 3" xfId="50" builtinId="40"/>
    <cellStyle name="アクセント 4" xfId="51" builtinId="41"/>
    <cellStyle name="40% - アクセント 4" xfId="52" builtinId="43"/>
    <cellStyle name="60% - アクセント 4" xfId="53" builtinId="44"/>
    <cellStyle name="アクセント 5" xfId="54" builtinId="45"/>
    <cellStyle name="40% - アクセント 6" xfId="55" builtinId="51"/>
    <cellStyle name="60% - アクセント 6" xfId="56" builtinId="52"/>
    <cellStyle name="ハイパーリンク 2" xfId="57"/>
    <cellStyle name="通貨 2" xfId="58"/>
    <cellStyle name="通貨 3" xfId="59"/>
    <cellStyle name="標準 2" xfId="60"/>
    <cellStyle name="標準 2 2" xfId="61"/>
    <cellStyle name="標準 3" xfId="62"/>
    <cellStyle name="標準 5" xfId="63"/>
    <cellStyle name="標準 6" xfId="64"/>
    <cellStyle name="良い 2" xfId="65"/>
    <cellStyle name="良い 3" xfId="66"/>
  </cellStyles>
  <dxfs count="3"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numFmt numFmtId="182" formatCode=";"/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38100</xdr:colOff>
      <xdr:row>31</xdr:row>
      <xdr:rowOff>228600</xdr:rowOff>
    </xdr:from>
    <xdr:ext cx="2457450" cy="449580"/>
    <xdr:sp>
      <xdr:nvSpPr>
        <xdr:cNvPr id="2" name="テキストボックス 1"/>
        <xdr:cNvSpPr txBox="1"/>
      </xdr:nvSpPr>
      <xdr:spPr>
        <a:xfrm>
          <a:off x="38100" y="9201785"/>
          <a:ext cx="2457450" cy="449580"/>
        </a:xfrm>
        <a:prstGeom prst="rect">
          <a:avLst/>
        </a:prstGeom>
        <a:ln w="127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p>
          <a:pPr algn="l"/>
          <a:r>
            <a:rPr lang="zh-CN" altLang="en-US" sz="900">
              <a:solidFill>
                <a:srgbClr val="000000"/>
              </a:solidFill>
              <a:uFillTx/>
              <a:latin typeface="ＭＳ Ｐゴシック" panose="020B0600070205080204" charset="-128"/>
              <a:ea typeface="ＭＳ Ｐゴシック" panose="020B0600070205080204" charset="-128"/>
              <a:cs typeface="ＭＳ Ｐゴシック" panose="020B0600070205080204" charset="-128"/>
              <a:sym typeface="ＭＳ Ｐゴシック" panose="020B0600070205080204" charset="-128"/>
            </a:rPr>
            <a:t>なお、期限までにお支払いいただけない場合、</a:t>
          </a:r>
          <a:endParaRPr lang="zh-CN" altLang="en-US" sz="900">
            <a:solidFill>
              <a:srgbClr val="000000"/>
            </a:solidFill>
            <a:uFillTx/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  <a:sym typeface="ＭＳ Ｐゴシック" panose="020B0600070205080204" charset="-128"/>
          </a:endParaRPr>
        </a:p>
        <a:p>
          <a:pPr algn="l"/>
          <a:r>
            <a:rPr lang="zh-CN" altLang="en-US" sz="900">
              <a:solidFill>
                <a:srgbClr val="000000"/>
              </a:solidFill>
              <a:uFillTx/>
              <a:latin typeface="ＭＳ Ｐゴシック" panose="020B0600070205080204" charset="-128"/>
              <a:ea typeface="ＭＳ Ｐゴシック" panose="020B0600070205080204" charset="-128"/>
              <a:cs typeface="ＭＳ Ｐゴシック" panose="020B0600070205080204" charset="-128"/>
              <a:sym typeface="ＭＳ Ｐゴシック" panose="020B0600070205080204" charset="-128"/>
            </a:rPr>
            <a:t>延滞金をいただく場合があります。</a:t>
          </a:r>
          <a:endParaRPr lang="zh-CN" altLang="en-US" sz="900">
            <a:solidFill>
              <a:srgbClr val="000000"/>
            </a:solidFill>
            <a:uFillTx/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  <a:sym typeface="ＭＳ Ｐゴシック" panose="020B0600070205080204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 lIns="74295" tIns="8890" rIns="74295" bIns="8890"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hyperlink" Target="mailto:vivivi@okayama-u.ac.jp" TargetMode="External"/><Relationship Id="rId8" Type="http://schemas.openxmlformats.org/officeDocument/2006/relationships/hyperlink" Target="mailto:masuda.k@okayama-u.ac.jp" TargetMode="External"/><Relationship Id="rId7" Type="http://schemas.openxmlformats.org/officeDocument/2006/relationships/hyperlink" Target="mailto:tao-a@adm.okayama-u.ac.jp" TargetMode="External"/><Relationship Id="rId6" Type="http://schemas.openxmlformats.org/officeDocument/2006/relationships/hyperlink" Target="mailto:takayamf@okayama-u.ac.jp" TargetMode="External"/><Relationship Id="rId5" Type="http://schemas.openxmlformats.org/officeDocument/2006/relationships/hyperlink" Target="mailto:fukunaga-d@okayama-u.ac.jp" TargetMode="External"/><Relationship Id="rId4" Type="http://schemas.openxmlformats.org/officeDocument/2006/relationships/hyperlink" Target="mailto:miura-r@okayama-u.ac.jp" TargetMode="External"/><Relationship Id="rId3" Type="http://schemas.openxmlformats.org/officeDocument/2006/relationships/hyperlink" Target="mailto:pzd99igz@okayama-u.ac.jp" TargetMode="External"/><Relationship Id="rId2" Type="http://schemas.openxmlformats.org/officeDocument/2006/relationships/hyperlink" Target="mailto:yumimizu@md.okayama-u.ac.jp" TargetMode="External"/><Relationship Id="rId14" Type="http://schemas.openxmlformats.org/officeDocument/2006/relationships/hyperlink" Target="mailto:iori@md.okayama-u.ac.jp" TargetMode="External"/><Relationship Id="rId13" Type="http://schemas.openxmlformats.org/officeDocument/2006/relationships/hyperlink" Target="mailto:yabui-y@okayama-u.ac.jp" TargetMode="External"/><Relationship Id="rId12" Type="http://schemas.openxmlformats.org/officeDocument/2006/relationships/hyperlink" Target="mailto:ryo3@okayama-u.ac.jp" TargetMode="External"/><Relationship Id="rId11" Type="http://schemas.openxmlformats.org/officeDocument/2006/relationships/hyperlink" Target="mailto:de20006@s.okayama-u.ac.jp" TargetMode="External"/><Relationship Id="rId10" Type="http://schemas.openxmlformats.org/officeDocument/2006/relationships/hyperlink" Target="mailto:mueda@cc.okayama-u.ac.jp" TargetMode="External"/><Relationship Id="rId1" Type="http://schemas.openxmlformats.org/officeDocument/2006/relationships/hyperlink" Target="mailto:nigeka-3@md.okayama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I2" sqref="I2"/>
    </sheetView>
  </sheetViews>
  <sheetFormatPr defaultColWidth="9" defaultRowHeight="13.5"/>
  <cols>
    <col min="1" max="1" width="10.875" customWidth="1"/>
    <col min="2" max="5" width="9.125" customWidth="1"/>
    <col min="6" max="6" width="10.125" customWidth="1"/>
    <col min="7" max="7" width="9.125" customWidth="1"/>
    <col min="8" max="8" width="9.625" customWidth="1"/>
    <col min="9" max="9" width="9.125" customWidth="1"/>
    <col min="10" max="10" width="9" customWidth="1"/>
  </cols>
  <sheetData>
    <row r="1" ht="27.95" customHeight="1" spans="1:9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ht="24" customHeight="1" spans="1:9">
      <c r="A2" s="19"/>
      <c r="B2" s="19"/>
      <c r="C2" s="19"/>
      <c r="D2" s="19"/>
      <c r="E2" s="19"/>
      <c r="F2" s="19"/>
      <c r="G2" s="19"/>
      <c r="H2" s="20" t="s">
        <v>1</v>
      </c>
      <c r="I2" s="80"/>
    </row>
    <row r="3" ht="20.1" customHeight="1" spans="1:9">
      <c r="A3" s="21" t="s">
        <v>2</v>
      </c>
      <c r="B3" s="21"/>
      <c r="C3" s="21"/>
      <c r="D3" s="21"/>
      <c r="E3" s="21"/>
      <c r="F3" s="21"/>
      <c r="G3" s="21"/>
      <c r="H3" s="21"/>
      <c r="I3" s="21"/>
    </row>
    <row r="4" ht="9" customHeight="1" spans="1:9">
      <c r="A4" s="19"/>
      <c r="B4" s="19"/>
      <c r="C4" s="19"/>
      <c r="D4" s="19"/>
      <c r="E4" s="19"/>
      <c r="F4" s="19"/>
      <c r="G4" s="19"/>
      <c r="H4" s="19"/>
      <c r="I4" s="19"/>
    </row>
    <row r="5" ht="20.1" customHeight="1" spans="1:9">
      <c r="A5" s="21" t="s">
        <v>3</v>
      </c>
      <c r="B5" s="21"/>
      <c r="C5" s="21"/>
      <c r="D5" s="21"/>
      <c r="E5" s="21"/>
      <c r="F5" s="21"/>
      <c r="G5" s="21"/>
      <c r="H5" s="21"/>
      <c r="I5" s="21"/>
    </row>
    <row r="6" ht="9" customHeight="1" spans="1:9">
      <c r="A6" s="22">
        <f>IF(AND(B7="新規",C7="更新"),1,0)</f>
        <v>1</v>
      </c>
      <c r="B6" s="22"/>
      <c r="C6" s="22"/>
      <c r="D6" s="22"/>
      <c r="E6" s="22"/>
      <c r="F6" s="22"/>
      <c r="G6" s="22"/>
      <c r="H6" s="22"/>
      <c r="I6" s="22"/>
    </row>
    <row r="7" ht="20.1" customHeight="1" spans="1:9">
      <c r="A7" s="23" t="s">
        <v>4</v>
      </c>
      <c r="B7" s="24" t="s">
        <v>5</v>
      </c>
      <c r="C7" s="25" t="s">
        <v>6</v>
      </c>
      <c r="F7" s="26" t="s">
        <v>7</v>
      </c>
      <c r="G7" s="26"/>
      <c r="H7" s="27"/>
      <c r="I7" s="27"/>
    </row>
    <row r="8" ht="20.1" customHeight="1" spans="1:9">
      <c r="A8" s="28"/>
      <c r="B8" t="s">
        <v>8</v>
      </c>
      <c r="E8" s="19"/>
      <c r="F8" s="19"/>
      <c r="G8" s="19"/>
      <c r="H8" s="19"/>
      <c r="I8" s="19"/>
    </row>
    <row r="9" ht="24" customHeight="1" spans="1:9">
      <c r="A9" s="26" t="s">
        <v>9</v>
      </c>
      <c r="B9" s="29"/>
      <c r="C9" s="29"/>
      <c r="D9" s="29"/>
      <c r="E9" s="30" t="s">
        <v>10</v>
      </c>
      <c r="F9" s="26" t="s">
        <v>11</v>
      </c>
      <c r="G9" s="31"/>
      <c r="H9" s="31"/>
      <c r="I9" s="81"/>
    </row>
    <row r="10" ht="24" customHeight="1" spans="1:9">
      <c r="A10" s="26"/>
      <c r="B10" s="29"/>
      <c r="C10" s="29"/>
      <c r="D10" s="29"/>
      <c r="E10" s="30"/>
      <c r="F10" s="26" t="s">
        <v>12</v>
      </c>
      <c r="G10" s="32"/>
      <c r="H10" s="32"/>
      <c r="I10" s="82" t="s">
        <v>13</v>
      </c>
    </row>
    <row r="11" ht="24" customHeight="1" spans="1:9">
      <c r="A11" s="33" t="s">
        <v>14</v>
      </c>
      <c r="B11" s="34"/>
      <c r="C11" s="34"/>
      <c r="D11" s="34"/>
      <c r="E11" s="33" t="s">
        <v>15</v>
      </c>
      <c r="F11" s="33" t="s">
        <v>16</v>
      </c>
      <c r="G11" s="31"/>
      <c r="H11" s="31"/>
      <c r="I11" s="81"/>
    </row>
    <row r="12" ht="24" customHeight="1" spans="1:9">
      <c r="A12" s="26"/>
      <c r="B12" s="35" t="s">
        <v>17</v>
      </c>
      <c r="C12" s="36"/>
      <c r="D12" s="37"/>
      <c r="E12" s="26"/>
      <c r="F12" s="38" t="s">
        <v>18</v>
      </c>
      <c r="G12" s="31"/>
      <c r="H12" s="31"/>
      <c r="I12" s="81"/>
    </row>
    <row r="13" ht="24" customHeight="1" spans="1:9">
      <c r="A13" s="39" t="s">
        <v>19</v>
      </c>
      <c r="B13" s="40" t="s">
        <v>20</v>
      </c>
      <c r="C13" s="40"/>
      <c r="D13" s="40"/>
      <c r="E13" s="40"/>
      <c r="F13" s="40"/>
      <c r="G13" s="40"/>
      <c r="H13" s="40"/>
      <c r="I13" s="40"/>
    </row>
    <row r="14" ht="24" customHeight="1" spans="1:9">
      <c r="A14" s="41"/>
      <c r="B14" s="42" t="s">
        <v>21</v>
      </c>
      <c r="C14" s="43"/>
      <c r="D14" s="43"/>
      <c r="E14" s="43"/>
      <c r="F14" s="44"/>
      <c r="G14" s="44"/>
      <c r="H14" s="44"/>
      <c r="I14" s="83"/>
    </row>
    <row r="15" ht="24" customHeight="1" spans="1:9">
      <c r="A15" s="45" t="s">
        <v>22</v>
      </c>
      <c r="B15" s="46"/>
      <c r="C15" s="46"/>
      <c r="D15" s="47"/>
      <c r="E15" s="48" t="s">
        <v>23</v>
      </c>
      <c r="F15" s="49">
        <v>45382</v>
      </c>
      <c r="G15" s="50"/>
      <c r="H15" s="50"/>
      <c r="I15" s="50"/>
    </row>
    <row r="16" ht="24" customHeight="1" spans="1:9">
      <c r="A16" s="26" t="s">
        <v>24</v>
      </c>
      <c r="B16" s="51" t="s">
        <v>25</v>
      </c>
      <c r="C16" s="52"/>
      <c r="D16" s="52"/>
      <c r="E16" s="31"/>
      <c r="F16" s="31"/>
      <c r="G16" s="31"/>
      <c r="H16" s="31"/>
      <c r="I16" s="81"/>
    </row>
    <row r="17" ht="9" customHeight="1" spans="1:9">
      <c r="A17" s="22">
        <f>IF(AND(C18="銀行振込",D18="現金都度払い"),1,0)</f>
        <v>1</v>
      </c>
      <c r="B17" s="22"/>
      <c r="C17" s="22"/>
      <c r="D17" s="22"/>
      <c r="E17" s="22"/>
      <c r="F17" s="22"/>
      <c r="G17" s="22"/>
      <c r="H17" s="22"/>
      <c r="I17" s="22"/>
    </row>
    <row r="18" ht="24" customHeight="1" spans="1:9">
      <c r="A18" s="26" t="s">
        <v>26</v>
      </c>
      <c r="B18" s="26"/>
      <c r="C18" s="53" t="s">
        <v>27</v>
      </c>
      <c r="D18" s="53" t="s">
        <v>28</v>
      </c>
      <c r="E18" s="53"/>
      <c r="F18" s="54" t="s">
        <v>8</v>
      </c>
      <c r="G18" s="54"/>
      <c r="H18" s="54"/>
      <c r="I18" s="84"/>
    </row>
    <row r="19" ht="14.1" customHeight="1" spans="1:9">
      <c r="A19" s="55" t="s">
        <v>29</v>
      </c>
      <c r="B19" s="55"/>
      <c r="C19" s="56"/>
      <c r="D19" s="57"/>
      <c r="E19" s="57"/>
      <c r="F19" s="57"/>
      <c r="G19" s="57"/>
      <c r="H19" s="57"/>
      <c r="I19" s="57"/>
    </row>
    <row r="20" ht="27.95" customHeight="1" spans="1:9">
      <c r="A20" s="58" t="s">
        <v>30</v>
      </c>
      <c r="B20" s="59"/>
      <c r="C20" s="60"/>
      <c r="D20" s="61"/>
      <c r="E20" s="61"/>
      <c r="F20" s="61"/>
      <c r="G20" s="61"/>
      <c r="H20" s="61"/>
      <c r="I20" s="61"/>
    </row>
    <row r="21" ht="27.95" customHeight="1" spans="1:9">
      <c r="A21" s="30" t="s">
        <v>31</v>
      </c>
      <c r="B21" s="30"/>
      <c r="C21" s="62" t="s">
        <v>32</v>
      </c>
      <c r="D21" s="63"/>
      <c r="E21" s="64" t="s">
        <v>33</v>
      </c>
      <c r="F21" s="64"/>
      <c r="G21" s="64"/>
      <c r="H21" s="64"/>
      <c r="I21" s="85"/>
    </row>
    <row r="22" ht="27.95" customHeight="1" spans="1:9">
      <c r="A22" s="30"/>
      <c r="B22" s="30"/>
      <c r="C22" s="65" t="s">
        <v>34</v>
      </c>
      <c r="D22" s="66"/>
      <c r="E22" s="60"/>
      <c r="F22" s="61"/>
      <c r="G22" s="61"/>
      <c r="H22" s="61"/>
      <c r="I22" s="61"/>
    </row>
    <row r="23" ht="27" customHeight="1" spans="2:9">
      <c r="B23" s="67" t="s">
        <v>35</v>
      </c>
      <c r="C23" s="67"/>
      <c r="D23" s="67"/>
      <c r="E23" s="67"/>
      <c r="F23" s="67"/>
      <c r="G23" s="67"/>
      <c r="H23" s="67"/>
      <c r="I23" s="67"/>
    </row>
    <row r="24" ht="27.95" customHeight="1" spans="1:9">
      <c r="A24" s="28"/>
      <c r="B24" s="28"/>
      <c r="C24" s="28"/>
      <c r="D24" s="28"/>
      <c r="E24" s="28"/>
      <c r="F24" s="28"/>
      <c r="G24" s="28"/>
      <c r="H24" s="68" t="s">
        <v>36</v>
      </c>
      <c r="I24" s="86"/>
    </row>
    <row r="25" ht="20.1" customHeight="1" spans="2:9">
      <c r="B25" s="69" t="s">
        <v>37</v>
      </c>
      <c r="C25" s="69"/>
      <c r="D25" s="69"/>
      <c r="E25" s="69"/>
      <c r="F25" s="69"/>
      <c r="G25" s="69"/>
      <c r="H25" s="69"/>
      <c r="I25" s="87"/>
    </row>
    <row r="26" ht="20.1" customHeight="1" spans="1:9">
      <c r="A26" s="70" t="s">
        <v>38</v>
      </c>
      <c r="B26" s="70"/>
      <c r="C26" s="70"/>
      <c r="D26" s="70"/>
      <c r="E26" s="70"/>
      <c r="F26" s="70"/>
      <c r="G26" s="70"/>
      <c r="H26" s="70"/>
      <c r="I26" s="70"/>
    </row>
    <row r="27" ht="30" customHeight="1" spans="1:9">
      <c r="A27" s="18" t="s">
        <v>39</v>
      </c>
      <c r="B27" s="18"/>
      <c r="C27" s="18"/>
      <c r="D27" s="18"/>
      <c r="E27" s="18"/>
      <c r="F27" s="18"/>
      <c r="G27" s="18"/>
      <c r="H27" s="18"/>
      <c r="I27" s="18"/>
    </row>
    <row r="28" ht="20.1" customHeight="1" spans="1:9">
      <c r="A28" s="28"/>
      <c r="B28" s="28"/>
      <c r="C28" s="28"/>
      <c r="D28" s="28"/>
      <c r="E28" s="28"/>
      <c r="F28" s="28"/>
      <c r="G28" s="28"/>
      <c r="H28" s="20" t="s">
        <v>1</v>
      </c>
      <c r="I28" s="80">
        <f>I2</f>
        <v>0</v>
      </c>
    </row>
    <row r="29" ht="32.1" customHeight="1" spans="1:9">
      <c r="A29" s="19"/>
      <c r="B29" s="19"/>
      <c r="C29" s="71">
        <f>C20</f>
        <v>0</v>
      </c>
      <c r="D29" s="71"/>
      <c r="E29" s="71"/>
      <c r="F29" s="71"/>
      <c r="G29" s="72" t="s">
        <v>40</v>
      </c>
      <c r="H29" s="19"/>
      <c r="I29" s="19"/>
    </row>
    <row r="30" ht="27.95" customHeight="1" spans="2:8">
      <c r="B30" s="73" t="s">
        <v>41</v>
      </c>
      <c r="C30" s="73"/>
      <c r="D30" s="73" t="str">
        <f>IF(F14="",B13,F14)</f>
        <v>共同実験室　全機器・設備（学外対象）</v>
      </c>
      <c r="E30" s="73"/>
      <c r="F30" s="73"/>
      <c r="G30" s="73"/>
      <c r="H30" s="73"/>
    </row>
    <row r="31" ht="27.95" customHeight="1" spans="2:8">
      <c r="B31" s="73" t="s">
        <v>42</v>
      </c>
      <c r="C31" s="73"/>
      <c r="D31" s="74" t="str">
        <f>IF(B15="","",B15)</f>
        <v/>
      </c>
      <c r="E31" s="74"/>
      <c r="F31" s="75" t="s">
        <v>43</v>
      </c>
      <c r="G31" s="74">
        <f>IF(F15="","",F15)</f>
        <v>45382</v>
      </c>
      <c r="H31" s="74"/>
    </row>
    <row r="32" ht="20.1" customHeight="1" spans="1:9">
      <c r="A32" s="76" t="s">
        <v>44</v>
      </c>
      <c r="B32" s="76"/>
      <c r="C32" s="76"/>
      <c r="D32" s="76"/>
      <c r="E32" s="76"/>
      <c r="F32" s="76"/>
      <c r="G32" s="76"/>
      <c r="H32" s="76"/>
      <c r="I32" s="88" t="s">
        <v>36</v>
      </c>
    </row>
    <row r="33" ht="20.1" customHeight="1" spans="2:9">
      <c r="B33" s="77"/>
      <c r="C33" s="77"/>
      <c r="D33" s="77"/>
      <c r="G33" s="78" t="str">
        <f>IF(H7="","",H7)</f>
        <v/>
      </c>
      <c r="H33" s="78"/>
      <c r="I33" s="89"/>
    </row>
    <row r="34" ht="20.1" customHeight="1" spans="1:9">
      <c r="A34" s="76" t="s">
        <v>45</v>
      </c>
      <c r="B34" s="76"/>
      <c r="C34" s="76"/>
      <c r="D34" s="76"/>
      <c r="E34" s="76"/>
      <c r="F34" s="76"/>
      <c r="G34" s="76"/>
      <c r="H34" s="76"/>
      <c r="I34" s="76"/>
    </row>
    <row r="35" spans="1:1">
      <c r="A35" s="79"/>
    </row>
  </sheetData>
  <mergeCells count="58">
    <mergeCell ref="A1:I1"/>
    <mergeCell ref="A2:G2"/>
    <mergeCell ref="A3:I3"/>
    <mergeCell ref="A4:I4"/>
    <mergeCell ref="A5:I5"/>
    <mergeCell ref="A6:I6"/>
    <mergeCell ref="F7:G7"/>
    <mergeCell ref="H7:I7"/>
    <mergeCell ref="E8:I8"/>
    <mergeCell ref="G9:I9"/>
    <mergeCell ref="G10:H10"/>
    <mergeCell ref="B11:D11"/>
    <mergeCell ref="G11:I11"/>
    <mergeCell ref="B12:D12"/>
    <mergeCell ref="G12:I12"/>
    <mergeCell ref="B13:I13"/>
    <mergeCell ref="B14:E14"/>
    <mergeCell ref="F14:I14"/>
    <mergeCell ref="B15:D15"/>
    <mergeCell ref="F15:I15"/>
    <mergeCell ref="B16:D16"/>
    <mergeCell ref="E16:I16"/>
    <mergeCell ref="A17:I17"/>
    <mergeCell ref="A18:B18"/>
    <mergeCell ref="D18:E18"/>
    <mergeCell ref="F18:I18"/>
    <mergeCell ref="A19:B19"/>
    <mergeCell ref="C19:I19"/>
    <mergeCell ref="A20:B20"/>
    <mergeCell ref="C20:I20"/>
    <mergeCell ref="C21:D21"/>
    <mergeCell ref="F21:I21"/>
    <mergeCell ref="C22:D22"/>
    <mergeCell ref="E22:I22"/>
    <mergeCell ref="B23:H23"/>
    <mergeCell ref="A24:G24"/>
    <mergeCell ref="B25:H25"/>
    <mergeCell ref="A26:I26"/>
    <mergeCell ref="A27:I27"/>
    <mergeCell ref="A28:G28"/>
    <mergeCell ref="A29:B29"/>
    <mergeCell ref="C29:F29"/>
    <mergeCell ref="H29:I29"/>
    <mergeCell ref="B30:C30"/>
    <mergeCell ref="D30:H30"/>
    <mergeCell ref="B31:C31"/>
    <mergeCell ref="D31:E31"/>
    <mergeCell ref="G31:H31"/>
    <mergeCell ref="A32:H32"/>
    <mergeCell ref="G33:H33"/>
    <mergeCell ref="A34:I34"/>
    <mergeCell ref="A9:A10"/>
    <mergeCell ref="A11:A12"/>
    <mergeCell ref="A13:A14"/>
    <mergeCell ref="E9:E10"/>
    <mergeCell ref="E11:E12"/>
    <mergeCell ref="B9:D10"/>
    <mergeCell ref="A21:B22"/>
  </mergeCells>
  <conditionalFormatting sqref="B7">
    <cfRule type="expression" dxfId="0" priority="8">
      <formula>$A$6=1</formula>
    </cfRule>
  </conditionalFormatting>
  <conditionalFormatting sqref="C7">
    <cfRule type="expression" dxfId="0" priority="7">
      <formula>$A$6=1</formula>
    </cfRule>
  </conditionalFormatting>
  <conditionalFormatting sqref="H7:I7">
    <cfRule type="containsBlanks" dxfId="0" priority="23">
      <formula>LEN(TRIM(H7))=0</formula>
    </cfRule>
  </conditionalFormatting>
  <conditionalFormatting sqref="G9:I9">
    <cfRule type="containsBlanks" dxfId="0" priority="25">
      <formula>LEN(TRIM(G9))=0</formula>
    </cfRule>
  </conditionalFormatting>
  <conditionalFormatting sqref="G10:H10">
    <cfRule type="containsBlanks" dxfId="0" priority="24">
      <formula>LEN(TRIM(G10))=0</formula>
    </cfRule>
  </conditionalFormatting>
  <conditionalFormatting sqref="B11:D11">
    <cfRule type="containsBlanks" dxfId="0" priority="21">
      <formula>LEN(TRIM(B11))=0</formula>
    </cfRule>
  </conditionalFormatting>
  <conditionalFormatting sqref="B15:D15">
    <cfRule type="containsBlanks" dxfId="0" priority="20">
      <formula>LEN(TRIM(B15))=0</formula>
    </cfRule>
  </conditionalFormatting>
  <conditionalFormatting sqref="F15:I15">
    <cfRule type="containsBlanks" dxfId="0" priority="19">
      <formula>LEN(TRIM(F15))=0</formula>
    </cfRule>
  </conditionalFormatting>
  <conditionalFormatting sqref="E16:I16">
    <cfRule type="containsBlanks" dxfId="0" priority="18">
      <formula>LEN(TRIM(E16))=0</formula>
    </cfRule>
  </conditionalFormatting>
  <conditionalFormatting sqref="C18">
    <cfRule type="expression" dxfId="0" priority="5">
      <formula>$A$17=1</formula>
    </cfRule>
  </conditionalFormatting>
  <conditionalFormatting sqref="D18:E18">
    <cfRule type="expression" dxfId="0" priority="4">
      <formula>$A$17=1</formula>
    </cfRule>
  </conditionalFormatting>
  <conditionalFormatting sqref="C19:I19">
    <cfRule type="containsBlanks" dxfId="0" priority="17">
      <formula>LEN(TRIM(C19))=0</formula>
    </cfRule>
  </conditionalFormatting>
  <conditionalFormatting sqref="C20:I20">
    <cfRule type="containsBlanks" dxfId="0" priority="16">
      <formula>LEN(TRIM(C20))=0</formula>
    </cfRule>
  </conditionalFormatting>
  <conditionalFormatting sqref="E21">
    <cfRule type="cellIs" dxfId="1" priority="6" operator="equal">
      <formula>"〒"</formula>
    </cfRule>
  </conditionalFormatting>
  <conditionalFormatting sqref="I28">
    <cfRule type="cellIs" dxfId="2" priority="2" operator="equal">
      <formula>0</formula>
    </cfRule>
    <cfRule type="cellIs" priority="3" operator="equal">
      <formula>0</formula>
    </cfRule>
  </conditionalFormatting>
  <conditionalFormatting sqref="C29:F29">
    <cfRule type="cellIs" dxfId="2" priority="1" operator="equal">
      <formula>0</formula>
    </cfRule>
  </conditionalFormatting>
  <conditionalFormatting sqref="B9:D10">
    <cfRule type="containsBlanks" dxfId="0" priority="26">
      <formula>LEN(TRIM(B9))=0</formula>
    </cfRule>
  </conditionalFormatting>
  <conditionalFormatting sqref="G11:I12">
    <cfRule type="containsBlanks" dxfId="0" priority="22">
      <formula>LEN(TRIM(G11))=0</formula>
    </cfRule>
  </conditionalFormatting>
  <conditionalFormatting sqref="E21:I22">
    <cfRule type="containsBlanks" dxfId="0" priority="15">
      <formula>LEN(TRIM(E21))=0</formula>
    </cfRule>
  </conditionalFormatting>
  <dataValidations count="2">
    <dataValidation type="date" operator="between" allowBlank="1" showInputMessage="1" showErrorMessage="1" sqref="B15:D15">
      <formula1>H7</formula1>
      <formula2>リスト!K2</formula2>
    </dataValidation>
    <dataValidation type="list" allowBlank="1" showInputMessage="1" sqref="H7:I7 G33:H33">
      <formula1>リスト!$K$15</formula1>
    </dataValidation>
  </dataValidation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"/>
  <sheetViews>
    <sheetView zoomScale="120" zoomScaleNormal="120" workbookViewId="0">
      <selection activeCell="G2" sqref="G2"/>
    </sheetView>
  </sheetViews>
  <sheetFormatPr defaultColWidth="9" defaultRowHeight="13.5" outlineLevelRow="3"/>
  <cols>
    <col min="1" max="2" width="4.875" style="9" customWidth="1"/>
    <col min="3" max="3" width="4.25" style="9" customWidth="1"/>
    <col min="4" max="4" width="10.375" style="9" customWidth="1"/>
    <col min="5" max="5" width="22.625" style="9" customWidth="1"/>
    <col min="6" max="6" width="17.5" style="9" customWidth="1"/>
    <col min="7" max="9" width="9" style="9"/>
    <col min="10" max="10" width="6.375" style="9" customWidth="1"/>
    <col min="11" max="11" width="6.25" style="9" customWidth="1"/>
    <col min="12" max="12" width="13.625" style="9" customWidth="1"/>
    <col min="13" max="13" width="23.625" style="9" customWidth="1"/>
    <col min="14" max="14" width="5.5" style="9" customWidth="1"/>
    <col min="15" max="17" width="4.125" style="9" customWidth="1"/>
    <col min="18" max="18" width="3.25" style="9" customWidth="1"/>
    <col min="19" max="19" width="18.625" style="9" customWidth="1"/>
    <col min="20" max="20" width="10" style="9" customWidth="1"/>
    <col min="21" max="16384" width="9" style="9"/>
  </cols>
  <sheetData>
    <row r="1" s="7" customFormat="1" ht="12" customHeight="1" spans="1:21">
      <c r="A1" s="10" t="s">
        <v>46</v>
      </c>
      <c r="B1" s="11" t="s">
        <v>9</v>
      </c>
      <c r="C1" s="11" t="s">
        <v>47</v>
      </c>
      <c r="D1" s="11" t="s">
        <v>48</v>
      </c>
      <c r="E1" s="11" t="s">
        <v>49</v>
      </c>
      <c r="F1" s="11" t="s">
        <v>50</v>
      </c>
      <c r="G1" s="11" t="s">
        <v>26</v>
      </c>
      <c r="H1" s="11" t="s">
        <v>51</v>
      </c>
      <c r="I1" s="11" t="s">
        <v>52</v>
      </c>
      <c r="J1" s="11" t="s">
        <v>53</v>
      </c>
      <c r="K1" s="12" t="s">
        <v>33</v>
      </c>
      <c r="L1" s="13" t="s">
        <v>54</v>
      </c>
      <c r="M1" s="13" t="s">
        <v>55</v>
      </c>
      <c r="N1" s="13" t="s">
        <v>56</v>
      </c>
      <c r="O1" s="13" t="s">
        <v>57</v>
      </c>
      <c r="P1" s="14" t="s">
        <v>58</v>
      </c>
      <c r="Q1" s="15" t="s">
        <v>59</v>
      </c>
      <c r="R1" s="7" t="s">
        <v>60</v>
      </c>
      <c r="S1" s="16"/>
      <c r="U1" s="16"/>
    </row>
    <row r="2" s="8" customFormat="1" spans="2:22">
      <c r="B2" s="8">
        <f>'利用申込書（学外）'!B9</f>
        <v>0</v>
      </c>
      <c r="C2" s="8">
        <f>'利用申込書（学外）'!C20</f>
        <v>0</v>
      </c>
      <c r="E2" s="8">
        <f>'利用申込書（学外）'!G10</f>
        <v>0</v>
      </c>
      <c r="F2" s="8">
        <f>'利用申込書（学外）'!B11</f>
        <v>0</v>
      </c>
      <c r="G2" s="8" t="str">
        <f>'利用申込書（学外）'!C18&amp;'利用申込書（学外）'!D18</f>
        <v>銀行振込現金都度払い</v>
      </c>
      <c r="H2" s="8">
        <f>'利用申込書（学外）'!B15</f>
        <v>0</v>
      </c>
      <c r="I2" s="8">
        <f>'利用申込書（学外）'!F15</f>
        <v>45382</v>
      </c>
      <c r="J2" s="8" t="str">
        <f>IF('利用申込書（学外）'!F14&lt;&gt;"",'利用申込書（学外）'!F14,'利用申込書（学外）'!B13)</f>
        <v>共同実験室　全機器・設備（学外対象）</v>
      </c>
      <c r="K2" s="8" t="str">
        <f>'利用申込書（学外）'!E21</f>
        <v>〒</v>
      </c>
      <c r="L2" s="8">
        <f>'利用申込書（学外）'!F21</f>
        <v>0</v>
      </c>
      <c r="M2" s="8">
        <f>L2</f>
        <v>0</v>
      </c>
      <c r="N2" s="8">
        <f>'利用申込書（学外）'!E22</f>
        <v>0</v>
      </c>
      <c r="O2" s="8">
        <f>N2</f>
        <v>0</v>
      </c>
      <c r="P2" s="8">
        <f>'利用申込書（学外）'!G12</f>
        <v>0</v>
      </c>
      <c r="Q2" s="8">
        <f>'利用申込書（学外）'!G11</f>
        <v>0</v>
      </c>
      <c r="R2" s="8">
        <f>'利用申込書（学外）'!H7</f>
        <v>0</v>
      </c>
      <c r="T2" s="17"/>
      <c r="U2" s="17"/>
      <c r="V2" s="17"/>
    </row>
    <row r="3" s="8" customFormat="1"/>
    <row r="4" s="8" customFormat="1"/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BFF7F7"/>
  </sheetPr>
  <dimension ref="A1:L16"/>
  <sheetViews>
    <sheetView zoomScale="130" zoomScaleNormal="130" workbookViewId="0">
      <selection activeCell="K2" sqref="K2"/>
    </sheetView>
  </sheetViews>
  <sheetFormatPr defaultColWidth="9" defaultRowHeight="13.5"/>
  <cols>
    <col min="1" max="1" width="11.375" customWidth="1"/>
    <col min="3" max="3" width="13.25" customWidth="1"/>
    <col min="5" max="5" width="16.875" customWidth="1"/>
    <col min="6" max="6" width="14.375" customWidth="1"/>
    <col min="7" max="7" width="20.875" customWidth="1"/>
    <col min="8" max="8" width="15.5" style="1" customWidth="1"/>
    <col min="11" max="11" width="11.5" customWidth="1"/>
    <col min="12" max="12" width="10.375" customWidth="1"/>
  </cols>
  <sheetData>
    <row r="1" spans="11:12">
      <c r="K1" s="4">
        <v>2023</v>
      </c>
      <c r="L1" s="4"/>
    </row>
    <row r="2" spans="1:12">
      <c r="A2" t="s">
        <v>61</v>
      </c>
      <c r="B2" t="s">
        <v>61</v>
      </c>
      <c r="C2" t="s">
        <v>61</v>
      </c>
      <c r="D2" t="s">
        <v>62</v>
      </c>
      <c r="E2" t="s">
        <v>63</v>
      </c>
      <c r="F2" t="s">
        <v>61</v>
      </c>
      <c r="G2" t="s">
        <v>61</v>
      </c>
      <c r="H2" s="1" t="s">
        <v>61</v>
      </c>
      <c r="K2" s="5">
        <f>DATE($K$1+1,4,1)-1</f>
        <v>45382</v>
      </c>
      <c r="L2" s="6">
        <f t="shared" ref="L2:L13" si="0">DATE(YEAR(K2),MONTH(K2),1)</f>
        <v>45352</v>
      </c>
    </row>
    <row r="3" spans="1:12">
      <c r="A3" s="2" t="s">
        <v>64</v>
      </c>
      <c r="B3" t="s">
        <v>65</v>
      </c>
      <c r="C3" t="s">
        <v>66</v>
      </c>
      <c r="D3" t="s">
        <v>67</v>
      </c>
      <c r="E3" t="s">
        <v>68</v>
      </c>
      <c r="F3" t="s">
        <v>69</v>
      </c>
      <c r="G3" t="s">
        <v>70</v>
      </c>
      <c r="H3" s="3" t="s">
        <v>71</v>
      </c>
      <c r="K3" s="5">
        <f>DATE($K$1+1,MONTH(K2),1)-1</f>
        <v>45351</v>
      </c>
      <c r="L3" s="6">
        <f t="shared" si="0"/>
        <v>45323</v>
      </c>
    </row>
    <row r="4" spans="1:12">
      <c r="A4" t="s">
        <v>72</v>
      </c>
      <c r="B4" t="s">
        <v>73</v>
      </c>
      <c r="C4" t="s">
        <v>74</v>
      </c>
      <c r="F4" t="s">
        <v>75</v>
      </c>
      <c r="G4" t="s">
        <v>76</v>
      </c>
      <c r="H4" s="3" t="s">
        <v>77</v>
      </c>
      <c r="K4" s="5">
        <f>DATE($K$1+1,MONTH(K3),1)-1</f>
        <v>45322</v>
      </c>
      <c r="L4" s="6">
        <f t="shared" si="0"/>
        <v>45292</v>
      </c>
    </row>
    <row r="5" spans="1:12">
      <c r="A5" t="s">
        <v>78</v>
      </c>
      <c r="B5" t="s">
        <v>68</v>
      </c>
      <c r="C5" t="s">
        <v>79</v>
      </c>
      <c r="G5" t="s">
        <v>80</v>
      </c>
      <c r="H5" s="3" t="s">
        <v>81</v>
      </c>
      <c r="K5" s="5">
        <f>DATE($K$1+1,MONTH(K4),1)-1</f>
        <v>45291</v>
      </c>
      <c r="L5" s="6">
        <f t="shared" si="0"/>
        <v>45261</v>
      </c>
    </row>
    <row r="6" spans="1:12">
      <c r="A6" t="s">
        <v>82</v>
      </c>
      <c r="G6" t="s">
        <v>83</v>
      </c>
      <c r="H6" s="3" t="s">
        <v>84</v>
      </c>
      <c r="K6" s="5">
        <f>DATE($K$1,MONTH(K5),1)-1</f>
        <v>45260</v>
      </c>
      <c r="L6" s="6">
        <f t="shared" si="0"/>
        <v>45231</v>
      </c>
    </row>
    <row r="7" spans="1:12">
      <c r="A7" t="s">
        <v>85</v>
      </c>
      <c r="G7" t="s">
        <v>86</v>
      </c>
      <c r="H7" s="1" t="s">
        <v>87</v>
      </c>
      <c r="K7" s="5">
        <f>DATE($K$1,MONTH(K6),1)-1</f>
        <v>45230</v>
      </c>
      <c r="L7" s="6">
        <f t="shared" si="0"/>
        <v>45200</v>
      </c>
    </row>
    <row r="8" spans="1:12">
      <c r="A8" t="s">
        <v>88</v>
      </c>
      <c r="G8" t="s">
        <v>89</v>
      </c>
      <c r="H8" s="3" t="s">
        <v>79</v>
      </c>
      <c r="K8" s="5">
        <f>DATE($K$1,MONTH(K7),1)-1</f>
        <v>45199</v>
      </c>
      <c r="L8" s="6">
        <f t="shared" si="0"/>
        <v>45170</v>
      </c>
    </row>
    <row r="9" spans="1:12">
      <c r="A9" t="s">
        <v>90</v>
      </c>
      <c r="G9" t="s">
        <v>91</v>
      </c>
      <c r="H9" s="3" t="s">
        <v>92</v>
      </c>
      <c r="K9" s="5">
        <f>DATE($K$1,MONTH(K8),1)-1</f>
        <v>45169</v>
      </c>
      <c r="L9" s="6">
        <f t="shared" si="0"/>
        <v>45139</v>
      </c>
    </row>
    <row r="10" spans="1:12">
      <c r="A10" t="s">
        <v>93</v>
      </c>
      <c r="G10" t="s">
        <v>94</v>
      </c>
      <c r="K10" s="5">
        <f>DATE($K$1,MONTH(K9),1)-1</f>
        <v>45138</v>
      </c>
      <c r="L10" s="6">
        <f t="shared" si="0"/>
        <v>45108</v>
      </c>
    </row>
    <row r="11" spans="1:12">
      <c r="A11" t="s">
        <v>95</v>
      </c>
      <c r="G11" t="s">
        <v>96</v>
      </c>
      <c r="K11" s="5">
        <f>DATE($K$1,MONTH(K10),1)-1</f>
        <v>45107</v>
      </c>
      <c r="L11" s="6">
        <f t="shared" si="0"/>
        <v>45078</v>
      </c>
    </row>
    <row r="12" spans="1:12">
      <c r="A12" t="s">
        <v>97</v>
      </c>
      <c r="G12" t="s">
        <v>68</v>
      </c>
      <c r="K12" s="5">
        <f>DATE($K$1,MONTH(K11),1)-1</f>
        <v>45077</v>
      </c>
      <c r="L12" s="6">
        <f t="shared" si="0"/>
        <v>45047</v>
      </c>
    </row>
    <row r="13" spans="1:12">
      <c r="A13" t="s">
        <v>98</v>
      </c>
      <c r="K13" s="5">
        <f>DATE($K$1,MONTH(K12),1)-1</f>
        <v>45046</v>
      </c>
      <c r="L13" s="6">
        <f t="shared" si="0"/>
        <v>45017</v>
      </c>
    </row>
    <row r="14" spans="1:12">
      <c r="A14" t="s">
        <v>99</v>
      </c>
      <c r="K14" s="5"/>
      <c r="L14" s="4"/>
    </row>
    <row r="15" spans="1:12">
      <c r="A15" t="s">
        <v>100</v>
      </c>
      <c r="K15" s="5">
        <f ca="1">TODAY()</f>
        <v>45044</v>
      </c>
      <c r="L15" s="4"/>
    </row>
    <row r="16" spans="1:1">
      <c r="A16" t="s">
        <v>68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hyperlinks>
    <hyperlink ref="M33" r:id="rId1"/>
    <hyperlink ref="M46" r:id="rId2"/>
    <hyperlink ref="M55" r:id="rId3"/>
    <hyperlink ref="M177" r:id="rId4"/>
    <hyperlink ref="M183" r:id="rId5"/>
    <hyperlink ref="M209" r:id="rId6"/>
    <hyperlink ref="M241" r:id="rId7"/>
    <hyperlink ref="M52" r:id="rId8"/>
    <hyperlink ref="M166" r:id="rId8"/>
    <hyperlink ref="M13" r:id="rId9"/>
    <hyperlink ref="M210" r:id="rId10"/>
    <hyperlink ref="N208" r:id="rId10"/>
    <hyperlink ref="M78" r:id="rId11"/>
    <hyperlink ref="M49" r:id="rId12"/>
    <hyperlink ref="M76" r:id="rId13"/>
    <hyperlink ref="M259" r:id="rId14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利用申込書（学外）</vt:lpstr>
      <vt:lpstr>（共同実験室用）</vt:lpstr>
      <vt:lpstr>リスト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kyoudou</dc:creator>
  <cp:lastModifiedBy>sardine</cp:lastModifiedBy>
  <dcterms:created xsi:type="dcterms:W3CDTF">2021-01-14T00:00:00Z</dcterms:created>
  <cp:lastPrinted>2021-08-03T01:57:00Z</cp:lastPrinted>
  <dcterms:modified xsi:type="dcterms:W3CDTF">2023-04-28T03:39:09Z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1041-11.2.0.10017</vt:lpwstr>
  </property>
</Properties>
</file>