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updateLinks="never"/>
  <mc:AlternateContent xmlns:mc="http://schemas.openxmlformats.org/markup-compatibility/2006">
    <mc:Choice Requires="x15">
      <x15ac:absPath xmlns:x15ac="http://schemas.microsoft.com/office/spreadsheetml/2010/11/ac" url="W:\04本部\総務・企画部\人事課\01人事課\108共済担当\10800共済共通\1080003様式類\エクセル様式\【連合会】長期組合員資格取得届\"/>
    </mc:Choice>
  </mc:AlternateContent>
  <xr:revisionPtr revIDLastSave="0" documentId="13_ncr:1_{7F39892F-5890-46E4-B95E-DEE51A5AF669}" xr6:coauthVersionLast="36" xr6:coauthVersionMax="36" xr10:uidLastSave="{00000000-0000-0000-0000-000000000000}"/>
  <bookViews>
    <workbookView xWindow="0" yWindow="0" windowWidth="21045" windowHeight="12105" xr2:uid="{00000000-000D-0000-FFFF-FFFF00000000}"/>
  </bookViews>
  <sheets>
    <sheet name="長期組合員資格取得届（X票）" sheetId="1" r:id="rId1"/>
    <sheet name="記入要領（資格取得届）" sheetId="11" r:id="rId2"/>
    <sheet name="記入例 （資格取得届）" sheetId="12" r:id="rId3"/>
  </sheets>
  <externalReferences>
    <externalReference r:id="rId4"/>
  </externalReferences>
  <definedNames>
    <definedName name="_xlnm.Print_Area" localSheetId="2">'記入例 （資格取得届）'!$A$1:$AS$54</definedName>
    <definedName name="_xlnm.Print_Area" localSheetId="0">'長期組合員資格取得届（X票）'!$A$1:$AS$53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2" i="12" l="1"/>
  <c r="AP12" i="12"/>
  <c r="AO12" i="12"/>
  <c r="AN12" i="12"/>
  <c r="AM12" i="12"/>
  <c r="AL12" i="12"/>
  <c r="AK12" i="12"/>
  <c r="AJ12" i="12"/>
  <c r="AI12" i="12"/>
  <c r="AH12" i="12"/>
  <c r="AG12" i="12"/>
  <c r="AF12" i="12"/>
  <c r="L12" i="12"/>
  <c r="K12" i="12"/>
  <c r="J12" i="12"/>
  <c r="I12" i="12"/>
  <c r="H12" i="12"/>
  <c r="G12" i="12"/>
  <c r="F12" i="12"/>
  <c r="AQ12" i="1"/>
  <c r="AP12" i="1"/>
  <c r="AO12" i="1"/>
  <c r="AN12" i="1"/>
  <c r="AM12" i="1"/>
  <c r="AL12" i="1"/>
  <c r="AK12" i="1"/>
  <c r="AJ12" i="1"/>
  <c r="AI12" i="1"/>
  <c r="AH12" i="1"/>
  <c r="AF12" i="1"/>
  <c r="AG12" i="1"/>
  <c r="G20" i="1" l="1"/>
  <c r="AC22" i="12"/>
  <c r="L8" i="1" l="1"/>
  <c r="AF3" i="12"/>
  <c r="F31" i="1"/>
  <c r="F52" i="12" l="1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F48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N44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H43" i="12"/>
  <c r="G43" i="12"/>
  <c r="F43" i="12"/>
  <c r="Q41" i="12"/>
  <c r="G41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F31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F27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N23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H22" i="12"/>
  <c r="G22" i="12"/>
  <c r="F22" i="12"/>
  <c r="Y20" i="12"/>
  <c r="X20" i="12"/>
  <c r="W20" i="12"/>
  <c r="V20" i="12"/>
  <c r="U20" i="12"/>
  <c r="T20" i="12"/>
  <c r="S20" i="12"/>
  <c r="R20" i="12"/>
  <c r="Q20" i="12"/>
  <c r="N20" i="12"/>
  <c r="M20" i="12"/>
  <c r="L20" i="12"/>
  <c r="K20" i="12"/>
  <c r="J20" i="12"/>
  <c r="I20" i="12"/>
  <c r="H20" i="12"/>
  <c r="G20" i="12"/>
  <c r="AQ18" i="12"/>
  <c r="AP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T8" i="12"/>
  <c r="S8" i="12"/>
  <c r="R8" i="12"/>
  <c r="Q8" i="12"/>
  <c r="P8" i="12"/>
  <c r="O8" i="12"/>
  <c r="N8" i="12"/>
  <c r="M8" i="12"/>
  <c r="L8" i="12"/>
  <c r="AN1" i="12"/>
  <c r="F18" i="1" l="1"/>
  <c r="F52" i="1" l="1"/>
  <c r="AF3" i="1" l="1"/>
  <c r="AN1" i="1"/>
  <c r="N23" i="1" l="1"/>
  <c r="F27" i="1" l="1"/>
  <c r="F48" i="1" l="1"/>
  <c r="N44" i="1"/>
  <c r="Q41" i="1"/>
  <c r="G41" i="1"/>
  <c r="Q20" i="1"/>
  <c r="AK51" i="1" l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H43" i="1"/>
  <c r="G43" i="1"/>
  <c r="F43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H22" i="1"/>
  <c r="G22" i="1"/>
  <c r="F22" i="1"/>
  <c r="Y20" i="1"/>
  <c r="X20" i="1"/>
  <c r="W20" i="1"/>
  <c r="V20" i="1"/>
  <c r="U20" i="1"/>
  <c r="T20" i="1"/>
  <c r="S20" i="1"/>
  <c r="R20" i="1"/>
  <c r="N20" i="1"/>
  <c r="M20" i="1"/>
  <c r="L20" i="1"/>
  <c r="K20" i="1"/>
  <c r="J20" i="1"/>
  <c r="I20" i="1"/>
  <c r="H20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L12" i="1"/>
  <c r="K12" i="1"/>
  <c r="J12" i="1"/>
  <c r="I12" i="1"/>
  <c r="H12" i="1"/>
  <c r="G12" i="1"/>
  <c r="F12" i="1"/>
  <c r="T8" i="1"/>
  <c r="S8" i="1"/>
  <c r="R8" i="1"/>
  <c r="Q8" i="1"/>
  <c r="P8" i="1"/>
  <c r="O8" i="1"/>
  <c r="N8" i="1"/>
  <c r="M8" i="1"/>
</calcChain>
</file>

<file path=xl/sharedStrings.xml><?xml version="1.0" encoding="utf-8"?>
<sst xmlns="http://schemas.openxmlformats.org/spreadsheetml/2006/main" count="389" uniqueCount="200">
  <si>
    <t>別紙様式１</t>
    <phoneticPr fontId="3"/>
  </si>
  <si>
    <t>長  期  組  合  員  資  格  取  得  届</t>
    <phoneticPr fontId="3"/>
  </si>
  <si>
    <t>共 通 ヘ ッ ド</t>
  </si>
  <si>
    <t>記号</t>
  </si>
  <si>
    <t>コード番号</t>
  </si>
  <si>
    <t>長 期 組 合 員 番 号</t>
    <phoneticPr fontId="3"/>
  </si>
  <si>
    <t>共済組合名</t>
  </si>
  <si>
    <t>組合</t>
  </si>
  <si>
    <t>支部等</t>
  </si>
  <si>
    <t>（整理番号）</t>
    <rPh sb="1" eb="5">
      <t>セイリバンゴウ</t>
    </rPh>
    <phoneticPr fontId="3"/>
  </si>
  <si>
    <t>支 部 又 は
所 属 所 名</t>
    <phoneticPr fontId="3"/>
  </si>
  <si>
    <t>Ｘ</t>
    <phoneticPr fontId="3"/>
  </si>
  <si>
    <t>資格取得年月日
・再取得年月日</t>
    <rPh sb="0" eb="2">
      <t>シカク</t>
    </rPh>
    <rPh sb="2" eb="4">
      <t>シュトク</t>
    </rPh>
    <rPh sb="4" eb="7">
      <t>ネンガッピ</t>
    </rPh>
    <rPh sb="9" eb="12">
      <t>サイシュトク</t>
    </rPh>
    <rPh sb="12" eb="15">
      <t>ネンガッピ</t>
    </rPh>
    <phoneticPr fontId="3"/>
  </si>
  <si>
    <t>元</t>
    <rPh sb="0" eb="1">
      <t>ゲン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</si>
  <si>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</si>
  <si>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</si>
  <si>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</si>
  <si>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組　合　員</t>
    <rPh sb="0" eb="5">
      <t>クミアイイン</t>
    </rPh>
    <phoneticPr fontId="3"/>
  </si>
  <si>
    <t>組　　　　合　　　　員　　　　氏　　　　名</t>
    <phoneticPr fontId="3"/>
  </si>
  <si>
    <t>生 　年 　月 　日</t>
    <phoneticPr fontId="3"/>
  </si>
  <si>
    <t>性別</t>
    <phoneticPr fontId="3"/>
  </si>
  <si>
    <t>基　礎　年　金　番　号</t>
    <rPh sb="0" eb="7">
      <t>キソネンキン</t>
    </rPh>
    <rPh sb="8" eb="11">
      <t>バンゴウ</t>
    </rPh>
    <phoneticPr fontId="3"/>
  </si>
  <si>
    <t>元</t>
  </si>
  <si>
    <t>年</t>
  </si>
  <si>
    <t>月</t>
  </si>
  <si>
    <t>日</t>
  </si>
  <si>
    <t>カナ(A01)</t>
    <phoneticPr fontId="3"/>
  </si>
  <si>
    <t>漢字       (D02)</t>
    <phoneticPr fontId="3"/>
  </si>
  <si>
    <t>(姓)</t>
    <rPh sb="1" eb="2">
      <t>セイ</t>
    </rPh>
    <phoneticPr fontId="3"/>
  </si>
  <si>
    <t>(名)</t>
    <rPh sb="1" eb="2">
      <t>メイ</t>
    </rPh>
    <phoneticPr fontId="3"/>
  </si>
  <si>
    <t>組　合　員
住　所　Ⅰ</t>
    <rPh sb="0" eb="5">
      <t>クミアイイン</t>
    </rPh>
    <phoneticPr fontId="3"/>
  </si>
  <si>
    <t>カナ(B01)</t>
    <phoneticPr fontId="3"/>
  </si>
  <si>
    <t>－</t>
    <phoneticPr fontId="3"/>
  </si>
  <si>
    <t>漢字       (C01)</t>
    <phoneticPr fontId="3"/>
  </si>
  <si>
    <t>↑　　
郵便番号　　</t>
    <rPh sb="4" eb="8">
      <t>ユウビンバンゴウ</t>
    </rPh>
    <phoneticPr fontId="3"/>
  </si>
  <si>
    <t>（</t>
    <phoneticPr fontId="3"/>
  </si>
  <si>
    <t>都道府県より市、郡、区までを記入</t>
    <rPh sb="0" eb="4">
      <t>トドウフケン</t>
    </rPh>
    <rPh sb="6" eb="7">
      <t>シ</t>
    </rPh>
    <rPh sb="8" eb="9">
      <t>グン</t>
    </rPh>
    <rPh sb="10" eb="11">
      <t>ク</t>
    </rPh>
    <rPh sb="14" eb="16">
      <t>キニュウ</t>
    </rPh>
    <phoneticPr fontId="3"/>
  </si>
  <si>
    <t>）</t>
    <phoneticPr fontId="3"/>
  </si>
  <si>
    <t>組　合　員
住　所　Ⅱ</t>
    <phoneticPr fontId="3"/>
  </si>
  <si>
    <t>カナ(B02)</t>
    <phoneticPr fontId="3"/>
  </si>
  <si>
    <t>漢字       (C02)</t>
    <phoneticPr fontId="3"/>
  </si>
  <si>
    <t>（町、村、番地を記入）</t>
    <rPh sb="1" eb="2">
      <t>チョウ</t>
    </rPh>
    <rPh sb="3" eb="4">
      <t>ソン</t>
    </rPh>
    <rPh sb="5" eb="7">
      <t>バンチ</t>
    </rPh>
    <rPh sb="8" eb="10">
      <t>キニュウ</t>
    </rPh>
    <phoneticPr fontId="3"/>
  </si>
  <si>
    <t>組　合　員
住　所　Ⅲ</t>
    <phoneticPr fontId="3"/>
  </si>
  <si>
    <t>カナ(B03)</t>
    <phoneticPr fontId="3"/>
  </si>
  <si>
    <t>漢字       (C03)</t>
    <phoneticPr fontId="3"/>
  </si>
  <si>
    <t>（何々様方、寮、マンション名等を記入）</t>
    <rPh sb="1" eb="3">
      <t>ナニナニ</t>
    </rPh>
    <rPh sb="3" eb="4">
      <t>サマ</t>
    </rPh>
    <rPh sb="4" eb="5">
      <t>カタ</t>
    </rPh>
    <rPh sb="6" eb="7">
      <t>リョウ</t>
    </rPh>
    <rPh sb="13" eb="14">
      <t>メイ</t>
    </rPh>
    <rPh sb="14" eb="15">
      <t>トウ</t>
    </rPh>
    <rPh sb="16" eb="18">
      <t>キニュウ</t>
    </rPh>
    <phoneticPr fontId="3"/>
  </si>
  <si>
    <t>　※被扶養配偶者がいる者のみ以下を記入してください。</t>
    <rPh sb="2" eb="5">
      <t>ヒフヨウ</t>
    </rPh>
    <rPh sb="5" eb="8">
      <t>ハイグウシャ</t>
    </rPh>
    <rPh sb="9" eb="12">
      <t>イルモノ</t>
    </rPh>
    <rPh sb="14" eb="16">
      <t>イカ</t>
    </rPh>
    <rPh sb="17" eb="19">
      <t>キニュウ</t>
    </rPh>
    <phoneticPr fontId="3"/>
  </si>
  <si>
    <t>被扶養配偶者</t>
    <phoneticPr fontId="3"/>
  </si>
  <si>
    <t>被　　 扶 　　養　　 配 　　偶　　 者 　　氏 　　名</t>
    <phoneticPr fontId="3"/>
  </si>
  <si>
    <t>生　 年 　月 　日</t>
    <phoneticPr fontId="3"/>
  </si>
  <si>
    <t>基　礎　年　金　番　号</t>
    <phoneticPr fontId="3"/>
  </si>
  <si>
    <t>カナ(D01)</t>
    <phoneticPr fontId="3"/>
  </si>
  <si>
    <t>漢字       (D02)</t>
    <phoneticPr fontId="3"/>
  </si>
  <si>
    <r>
      <t>被扶養配偶者</t>
    </r>
    <r>
      <rPr>
        <sz val="8.5"/>
        <color indexed="17"/>
        <rFont val="ＭＳ 明朝"/>
        <family val="1"/>
        <charset val="128"/>
      </rPr>
      <t xml:space="preserve">
住 所 Ⅰ</t>
    </r>
    <phoneticPr fontId="3"/>
  </si>
  <si>
    <t>※組合員と住所が違っている方のみ記入</t>
    <rPh sb="1" eb="4">
      <t>クミアイイン</t>
    </rPh>
    <rPh sb="5" eb="7">
      <t>ジュウショ</t>
    </rPh>
    <rPh sb="8" eb="9">
      <t>チガ</t>
    </rPh>
    <rPh sb="13" eb="14">
      <t>カタ</t>
    </rPh>
    <rPh sb="16" eb="18">
      <t>キニュウ</t>
    </rPh>
    <phoneticPr fontId="3"/>
  </si>
  <si>
    <r>
      <t>被扶養配偶者</t>
    </r>
    <r>
      <rPr>
        <sz val="8.5"/>
        <color indexed="17"/>
        <rFont val="ＭＳ 明朝"/>
        <family val="1"/>
        <charset val="128"/>
      </rPr>
      <t xml:space="preserve">
住 所 Ⅱ</t>
    </r>
    <phoneticPr fontId="3"/>
  </si>
  <si>
    <r>
      <t>被扶養配偶者</t>
    </r>
    <r>
      <rPr>
        <sz val="8.5"/>
        <color indexed="17"/>
        <rFont val="ＭＳ 明朝"/>
        <family val="1"/>
        <charset val="128"/>
      </rPr>
      <t xml:space="preserve">
住 所 Ⅲ</t>
    </r>
    <phoneticPr fontId="3"/>
  </si>
  <si>
    <t>作成年月日</t>
    <rPh sb="0" eb="2">
      <t>サクセイ</t>
    </rPh>
    <rPh sb="2" eb="5">
      <t>ネンガッピ</t>
    </rPh>
    <phoneticPr fontId="3"/>
  </si>
  <si>
    <t>長期組合員番号</t>
    <rPh sb="0" eb="7">
      <t>チョウキクミアイインバンゴウ</t>
    </rPh>
    <phoneticPr fontId="2"/>
  </si>
  <si>
    <t>資格取得年月日・再取得年月日</t>
    <rPh sb="0" eb="2">
      <t>シカク</t>
    </rPh>
    <rPh sb="2" eb="4">
      <t>シュトク</t>
    </rPh>
    <rPh sb="4" eb="7">
      <t>ネンガッピ</t>
    </rPh>
    <rPh sb="8" eb="11">
      <t>サイシュトク</t>
    </rPh>
    <rPh sb="11" eb="14">
      <t>ネンガッピ</t>
    </rPh>
    <phoneticPr fontId="2"/>
  </si>
  <si>
    <t>組合員</t>
    <rPh sb="0" eb="3">
      <t>クミアイイン</t>
    </rPh>
    <phoneticPr fontId="2"/>
  </si>
  <si>
    <t>氏名（カナ）　半角</t>
    <rPh sb="0" eb="2">
      <t>シメイ</t>
    </rPh>
    <rPh sb="7" eb="9">
      <t>ハンカク</t>
    </rPh>
    <phoneticPr fontId="2"/>
  </si>
  <si>
    <t>氏名（漢字）</t>
    <rPh sb="0" eb="2">
      <t>シメイ</t>
    </rPh>
    <rPh sb="3" eb="5">
      <t>カンジ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</si>
  <si>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</si>
  <si>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</si>
  <si>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生年月日</t>
    <rPh sb="0" eb="4">
      <t>セイネンガッピ</t>
    </rPh>
    <phoneticPr fontId="2"/>
  </si>
  <si>
    <t>性　　別</t>
    <rPh sb="0" eb="4">
      <t>セイベツ</t>
    </rPh>
    <phoneticPr fontId="2"/>
  </si>
  <si>
    <t>基礎年金番号</t>
    <rPh sb="0" eb="4">
      <t>キソネンキン</t>
    </rPh>
    <rPh sb="4" eb="6">
      <t>バンゴウ</t>
    </rPh>
    <phoneticPr fontId="2"/>
  </si>
  <si>
    <t>郵便番号</t>
    <rPh sb="0" eb="4">
      <t>ユウビンバンゴウ</t>
    </rPh>
    <phoneticPr fontId="3"/>
  </si>
  <si>
    <t>住所Ⅰ（カナ）</t>
    <rPh sb="0" eb="2">
      <t>ジュウショ</t>
    </rPh>
    <phoneticPr fontId="2"/>
  </si>
  <si>
    <t>住所Ⅰ（漢字）</t>
    <rPh sb="0" eb="2">
      <t>ジュウショ</t>
    </rPh>
    <rPh sb="4" eb="6">
      <t>カンジ</t>
    </rPh>
    <phoneticPr fontId="2"/>
  </si>
  <si>
    <t>住所Ⅱ（カナ）</t>
    <rPh sb="0" eb="2">
      <t>ジュウショ</t>
    </rPh>
    <phoneticPr fontId="2"/>
  </si>
  <si>
    <t>住所Ⅱ（漢字）</t>
    <rPh sb="0" eb="2">
      <t>ジュウショ</t>
    </rPh>
    <rPh sb="4" eb="6">
      <t>カンジ</t>
    </rPh>
    <phoneticPr fontId="2"/>
  </si>
  <si>
    <t>住所Ⅲ（カナ）</t>
    <rPh sb="0" eb="2">
      <t>ジュウショ</t>
    </rPh>
    <phoneticPr fontId="2"/>
  </si>
  <si>
    <t>住所Ⅲ（漢字）</t>
    <rPh sb="0" eb="2">
      <t>ジュウショ</t>
    </rPh>
    <rPh sb="4" eb="6">
      <t>カンジ</t>
    </rPh>
    <phoneticPr fontId="2"/>
  </si>
  <si>
    <t>配偶者</t>
    <rPh sb="0" eb="3">
      <t>ハイグウシャ</t>
    </rPh>
    <phoneticPr fontId="2"/>
  </si>
  <si>
    <t>氏名（カナ）</t>
    <rPh sb="0" eb="2">
      <t>シメイ</t>
    </rPh>
    <phoneticPr fontId="2"/>
  </si>
  <si>
    <t>※漢字項目以外のデータは、すべて半角で入力する。</t>
    <rPh sb="1" eb="3">
      <t>カンジ</t>
    </rPh>
    <rPh sb="3" eb="5">
      <t>コウモク</t>
    </rPh>
    <rPh sb="5" eb="7">
      <t>イガイ</t>
    </rPh>
    <rPh sb="16" eb="18">
      <t>ハンカク</t>
    </rPh>
    <rPh sb="19" eb="21">
      <t>ニュウリョク</t>
    </rPh>
    <phoneticPr fontId="2"/>
  </si>
  <si>
    <t>文部科学省共済組合</t>
    <rPh sb="0" eb="2">
      <t>モンブ</t>
    </rPh>
    <rPh sb="2" eb="5">
      <t>カガクショウ</t>
    </rPh>
    <rPh sb="5" eb="7">
      <t>キョウサイ</t>
    </rPh>
    <rPh sb="7" eb="9">
      <t>クミアイ</t>
    </rPh>
    <phoneticPr fontId="2"/>
  </si>
  <si>
    <t>岡山大学支部</t>
    <rPh sb="0" eb="2">
      <t>オカヤマ</t>
    </rPh>
    <rPh sb="2" eb="4">
      <t>ダイガク</t>
    </rPh>
    <rPh sb="4" eb="6">
      <t>シブ</t>
    </rPh>
    <phoneticPr fontId="2"/>
  </si>
  <si>
    <t xml:space="preserve"> </t>
    <phoneticPr fontId="2"/>
  </si>
  <si>
    <t>←元号コード：昭和3、平成4。７桁で入力。（例：平成元年1月25日生＝「4010125」）</t>
    <rPh sb="1" eb="3">
      <t>ゲンゴウ</t>
    </rPh>
    <rPh sb="7" eb="9">
      <t>ショウワ</t>
    </rPh>
    <rPh sb="11" eb="13">
      <t>ヘイセイ</t>
    </rPh>
    <rPh sb="16" eb="17">
      <t>ケタ</t>
    </rPh>
    <rPh sb="18" eb="19">
      <t>ニュウ</t>
    </rPh>
    <rPh sb="19" eb="20">
      <t>チカラ</t>
    </rPh>
    <rPh sb="22" eb="23">
      <t>レイ</t>
    </rPh>
    <rPh sb="24" eb="26">
      <t>ヘイセイ</t>
    </rPh>
    <rPh sb="26" eb="28">
      <t>ガンネン</t>
    </rPh>
    <rPh sb="29" eb="30">
      <t>ガツ</t>
    </rPh>
    <rPh sb="32" eb="33">
      <t>ニチ</t>
    </rPh>
    <rPh sb="33" eb="34">
      <t>セイ</t>
    </rPh>
    <phoneticPr fontId="2"/>
  </si>
  <si>
    <t>←漢字氏名。姓と名を分ける。</t>
    <rPh sb="1" eb="3">
      <t>カンジ</t>
    </rPh>
    <rPh sb="3" eb="5">
      <t>シメイ</t>
    </rPh>
    <rPh sb="6" eb="7">
      <t>セイ</t>
    </rPh>
    <rPh sb="8" eb="9">
      <t>ナ</t>
    </rPh>
    <rPh sb="10" eb="11">
      <t>ワ</t>
    </rPh>
    <phoneticPr fontId="2"/>
  </si>
  <si>
    <t>←半角カナで入力。姓と名の間は一字空ける。</t>
    <rPh sb="1" eb="3">
      <t>ハンカク</t>
    </rPh>
    <rPh sb="6" eb="7">
      <t>ニュウ</t>
    </rPh>
    <rPh sb="7" eb="8">
      <t>チカラ</t>
    </rPh>
    <rPh sb="9" eb="10">
      <t>セイ</t>
    </rPh>
    <rPh sb="11" eb="12">
      <t>ナ</t>
    </rPh>
    <rPh sb="13" eb="14">
      <t>アイダ</t>
    </rPh>
    <rPh sb="15" eb="17">
      <t>イチジ</t>
    </rPh>
    <rPh sb="17" eb="18">
      <t>ア</t>
    </rPh>
    <phoneticPr fontId="2"/>
  </si>
  <si>
    <t>←半角カナで都道府県から市・郡・区までを入力。都道府県、市、郡、区の間は一字空ける。</t>
    <rPh sb="1" eb="3">
      <t>ハンカク</t>
    </rPh>
    <rPh sb="6" eb="10">
      <t>トドウフケン</t>
    </rPh>
    <rPh sb="12" eb="13">
      <t>シ</t>
    </rPh>
    <rPh sb="14" eb="15">
      <t>グン</t>
    </rPh>
    <rPh sb="16" eb="17">
      <t>ク</t>
    </rPh>
    <rPh sb="20" eb="22">
      <t>ニュウリョク</t>
    </rPh>
    <rPh sb="23" eb="27">
      <t>トドウフケン</t>
    </rPh>
    <rPh sb="28" eb="29">
      <t>シ</t>
    </rPh>
    <rPh sb="30" eb="31">
      <t>グン</t>
    </rPh>
    <rPh sb="32" eb="33">
      <t>ク</t>
    </rPh>
    <rPh sb="34" eb="35">
      <t>アイダ</t>
    </rPh>
    <rPh sb="36" eb="38">
      <t>イチジ</t>
    </rPh>
    <rPh sb="38" eb="39">
      <t>ア</t>
    </rPh>
    <phoneticPr fontId="2"/>
  </si>
  <si>
    <t>←漢字で都道府県から市・郡・区までを入力。</t>
    <rPh sb="1" eb="3">
      <t>カンジ</t>
    </rPh>
    <rPh sb="4" eb="8">
      <t>トドウフケン</t>
    </rPh>
    <rPh sb="10" eb="11">
      <t>シ</t>
    </rPh>
    <rPh sb="12" eb="13">
      <t>グン</t>
    </rPh>
    <rPh sb="14" eb="15">
      <t>ク</t>
    </rPh>
    <rPh sb="18" eb="20">
      <t>ニュウリョク</t>
    </rPh>
    <phoneticPr fontId="2"/>
  </si>
  <si>
    <t>←漢字で町・村・番地を入力。大字や字は省略する。</t>
    <rPh sb="1" eb="3">
      <t>カンジ</t>
    </rPh>
    <rPh sb="4" eb="5">
      <t>マチ</t>
    </rPh>
    <rPh sb="6" eb="7">
      <t>ソン</t>
    </rPh>
    <rPh sb="8" eb="10">
      <t>バンチ</t>
    </rPh>
    <rPh sb="11" eb="13">
      <t>ニュウリョク</t>
    </rPh>
    <rPh sb="14" eb="16">
      <t>オオアザ</t>
    </rPh>
    <rPh sb="17" eb="18">
      <t>アザ</t>
    </rPh>
    <rPh sb="19" eb="21">
      <t>ショウリャク</t>
    </rPh>
    <phoneticPr fontId="2"/>
  </si>
  <si>
    <t xml:space="preserve">記 入 要 領（資格取得届） </t>
  </si>
  <si>
    <t xml:space="preserve">1 本届は、新規資格取得者及び再取得者について、必ず作成し、提出しなければならない様式です。 </t>
  </si>
  <si>
    <t xml:space="preserve">3 本届の記入については、誤りのないよう次の要領を参照のうえ、記入してください。 </t>
  </si>
  <si>
    <t xml:space="preserve">（４）年月日欄…届出年月日を記入します。 </t>
  </si>
  <si>
    <t xml:space="preserve">（６）組合員氏名欄（19～38カラム） </t>
  </si>
  <si>
    <t xml:space="preserve">（７）生年月日欄（39～45カラム） </t>
  </si>
  <si>
    <t xml:space="preserve">（８）性別欄（46カラム）…該当するコード（男性：1、女性：2）を記入します。 </t>
  </si>
  <si>
    <t xml:space="preserve">（10）組合員の住所欄 </t>
  </si>
  <si>
    <t xml:space="preserve">ア 郵便番号（19～25カラム） </t>
  </si>
  <si>
    <t xml:space="preserve">定められた郵便番号を左詰で記入します。 </t>
  </si>
  <si>
    <t xml:space="preserve">海外居住者については、すべて「999－9999」と記入してください。 </t>
  </si>
  <si>
    <t xml:space="preserve">イ 住 所 </t>
  </si>
  <si>
    <t xml:space="preserve">① 組合員の住所を記入し、カナ住所はカタカナで左詰で記入してください。 </t>
  </si>
  <si>
    <t xml:space="preserve">④ 丁目・番地・号等は「－」（ハイフン）でつないで記入してください。 </t>
  </si>
  <si>
    <t xml:space="preserve">⑤ 何々方の場合は「何々様方」を記入してください。 </t>
  </si>
  <si>
    <t xml:space="preserve">（11）被扶養配偶者の各欄（以下の欄は、組合員の申出により作成するものです。） </t>
  </si>
  <si>
    <t xml:space="preserve">被扶養配偶者（国民年金第3号被保険者に該当する者）がいる方のみ以下を記入してください。 </t>
  </si>
  <si>
    <t xml:space="preserve">ア 被扶養配偶者氏名欄（19～38カラム） </t>
  </si>
  <si>
    <t xml:space="preserve">被扶養配偶者の氏名を記入し、カナ氏名はカタカナで左詰で記入します。 </t>
  </si>
  <si>
    <t xml:space="preserve">イ 生年月日欄（39～45カラム） </t>
  </si>
  <si>
    <t xml:space="preserve">被扶養配偶者の生年月日を元号コード（昭和：3、平成：4）を含めて記入します。 </t>
  </si>
  <si>
    <t xml:space="preserve">ウ 基礎年金番号欄…既に決定している被扶養配偶者の基礎年金番号を記入します。 </t>
  </si>
  <si>
    <t xml:space="preserve">エ 被扶養配偶者の住所欄 </t>
  </si>
  <si>
    <t xml:space="preserve">ア 既に長期組合員番号が決定している方については、長期組合員番号を記入します。 </t>
    <phoneticPr fontId="2"/>
  </si>
  <si>
    <t xml:space="preserve">（１）組合コード欄（2～3カラム）…組合コード表によるコードを記入します。 </t>
    <phoneticPr fontId="2"/>
  </si>
  <si>
    <t xml:space="preserve">（２）支部等欄（4～6カラム）…組合において定められた支部等コードを記入します。 </t>
    <phoneticPr fontId="2"/>
  </si>
  <si>
    <t xml:space="preserve">（３）長期組合員番号（整理番号）欄（7～15カラム） </t>
    <phoneticPr fontId="2"/>
  </si>
  <si>
    <t>2 本届のコード番号、長期組合員番号、共済組合名、支部又は所属所名及び届出年月日は共済組</t>
    <phoneticPr fontId="2"/>
  </si>
  <si>
    <t>合の記入欄です。それ以外の項目は、長期組合員が記入し、共済組合経由で連合会へ届出して</t>
    <phoneticPr fontId="2"/>
  </si>
  <si>
    <t xml:space="preserve">ください。 </t>
  </si>
  <si>
    <t>イ 長期組合員番号が付されていない新規取得者については、標準報酬の通知である「標準</t>
    <phoneticPr fontId="2"/>
  </si>
  <si>
    <t xml:space="preserve">報酬新規・転入基礎届〈A〉」を本届と同時に提出するようにしてください。 </t>
  </si>
  <si>
    <t>同時に提出の場合、「標準報酬新規・転入基礎届〈A〉」と本届の整理番号は、必ず同じ番</t>
    <rPh sb="40" eb="41">
      <t>バン</t>
    </rPh>
    <phoneticPr fontId="2"/>
  </si>
  <si>
    <t>号を記入してください。同時に提出しない場合は、長期組合員番号の決定を待って、長期</t>
    <phoneticPr fontId="2"/>
  </si>
  <si>
    <t>組合員番号を記入してから提出してください。（整理番号は組合で適宜定めて記入します。</t>
    <phoneticPr fontId="2"/>
  </si>
  <si>
    <t xml:space="preserve">英字、数字、カタカナ、－（ハイフン）いずれも使用することができます。） </t>
  </si>
  <si>
    <t>（５）資格取得年月日・再取得年月日欄… 新規取得者については長期組合員の資格を取得した</t>
    <phoneticPr fontId="2"/>
  </si>
  <si>
    <t>年月日を記入します。 再取得者（長期組合員の資格を喪失した方が、その後再度長期組合</t>
    <phoneticPr fontId="2"/>
  </si>
  <si>
    <t xml:space="preserve">員の資格を取得した方）については、再取得年月日を記入します。  </t>
  </si>
  <si>
    <t>氏名を記入し、カナ氏名欄はカタカナで左詰で記入します。姓と名の間は１マスあけ、濁点も</t>
    <phoneticPr fontId="2"/>
  </si>
  <si>
    <t xml:space="preserve">１マス使います。 </t>
  </si>
  <si>
    <t xml:space="preserve">外国人については、カナ氏名欄は、カタカナのみ記入し、漢字氏名欄には、カタカナで記入し </t>
    <phoneticPr fontId="2"/>
  </si>
  <si>
    <t>組合員の生年月日を元号コード（昭和：3、平成：4）を含めて記入します。また、生年月日は</t>
    <phoneticPr fontId="2"/>
  </si>
  <si>
    <t xml:space="preserve">右詰で記入し、空きマスには0を記入します。 </t>
  </si>
  <si>
    <t>③ カナ住所欄を記入する際、都道府県と市・区の間及び町村・番地の間などは1マスあけ</t>
    <phoneticPr fontId="2"/>
  </si>
  <si>
    <t xml:space="preserve">てください。 </t>
  </si>
  <si>
    <t>⑥ 海外居住者については、記入国名（「外国居住者に係る国名表」(資料６)）のみを組合</t>
    <phoneticPr fontId="2"/>
  </si>
  <si>
    <t xml:space="preserve">員住所Ⅰのカナ住所欄と漢字住所欄に記入してください。 </t>
  </si>
  <si>
    <t>ます。</t>
    <phoneticPr fontId="2"/>
  </si>
  <si>
    <r>
      <t>（９）基礎年金番号欄（47～56カラム）…</t>
    </r>
    <r>
      <rPr>
        <u/>
        <sz val="11"/>
        <rFont val="ＭＳ Ｐゴシック"/>
        <family val="3"/>
        <charset val="128"/>
      </rPr>
      <t>既に基礎年金番号が決定している方は、必ず記入してく</t>
    </r>
    <phoneticPr fontId="2"/>
  </si>
  <si>
    <t xml:space="preserve">ださい。 </t>
    <phoneticPr fontId="2"/>
  </si>
  <si>
    <r>
      <t>② 住所は</t>
    </r>
    <r>
      <rPr>
        <u/>
        <sz val="11"/>
        <rFont val="ＭＳ Ｐゴシック"/>
        <family val="3"/>
        <charset val="128"/>
      </rPr>
      <t>必ず都道府県名から記入してください。</t>
    </r>
    <r>
      <rPr>
        <sz val="11"/>
        <rFont val="ＭＳ Ｐゴシック"/>
        <family val="3"/>
        <charset val="128"/>
      </rPr>
      <t xml:space="preserve"> </t>
    </r>
    <phoneticPr fontId="2"/>
  </si>
  <si>
    <r>
      <t>姓と名の間は１マスあけ、濁点も１マス使います。</t>
    </r>
    <r>
      <rPr>
        <u/>
        <sz val="11"/>
        <rFont val="ＭＳ Ｐゴシック"/>
        <family val="3"/>
        <charset val="128"/>
      </rPr>
      <t>外国人については、カナ氏名欄には、</t>
    </r>
    <phoneticPr fontId="2"/>
  </si>
  <si>
    <t xml:space="preserve">カタカナのみ記入し、漢字氏名欄には、カタカナで記入します。 </t>
    <phoneticPr fontId="2"/>
  </si>
  <si>
    <t xml:space="preserve">組合員と住所が違っている方のみ記入してください。 </t>
    <phoneticPr fontId="2"/>
  </si>
  <si>
    <t>海外居住者については、記入国名（「外国居住者に係る主な国名表」(資料６)）のみを被</t>
    <phoneticPr fontId="2"/>
  </si>
  <si>
    <t xml:space="preserve">扶養配偶者住所Ⅰのカナ住所欄と漢字住所欄に記入してください。 </t>
  </si>
  <si>
    <t xml:space="preserve">    へ国民年金第3号被保険者の届出が必要となります。 </t>
    <phoneticPr fontId="2"/>
  </si>
  <si>
    <t>注 被扶養配偶者の認定をするときは、この届を提出するほか、共済組合経由で所轄の年金事務所</t>
    <phoneticPr fontId="2"/>
  </si>
  <si>
    <t>職員番号</t>
    <rPh sb="0" eb="2">
      <t>ショクイン</t>
    </rPh>
    <rPh sb="2" eb="4">
      <t>バンゴウ</t>
    </rPh>
    <phoneticPr fontId="3"/>
  </si>
  <si>
    <t>←半角カナで町・村・番地を入力。町、村、番地の間は一字空ける。丁目、番地、号等は「-」でつなぐ。（例：二丁目5番3号＝「2-5-3」と入力する。不可例「ﾆﾁｮｳﾒｺﾞﾊﾞﾝｻﾝｺﾞｳ」）</t>
    <rPh sb="1" eb="3">
      <t>ハンカク</t>
    </rPh>
    <rPh sb="6" eb="7">
      <t>チョウ</t>
    </rPh>
    <rPh sb="8" eb="9">
      <t>ソン</t>
    </rPh>
    <rPh sb="10" eb="12">
      <t>バンチ</t>
    </rPh>
    <rPh sb="13" eb="15">
      <t>ニュウリョク</t>
    </rPh>
    <rPh sb="16" eb="17">
      <t>チョウ</t>
    </rPh>
    <rPh sb="18" eb="19">
      <t>ソン</t>
    </rPh>
    <rPh sb="20" eb="22">
      <t>バンチ</t>
    </rPh>
    <rPh sb="23" eb="24">
      <t>アイダ</t>
    </rPh>
    <rPh sb="25" eb="27">
      <t>イチジ</t>
    </rPh>
    <rPh sb="27" eb="28">
      <t>ア</t>
    </rPh>
    <rPh sb="31" eb="33">
      <t>チョウメ</t>
    </rPh>
    <rPh sb="34" eb="36">
      <t>バンチ</t>
    </rPh>
    <rPh sb="37" eb="38">
      <t>ゴウ</t>
    </rPh>
    <rPh sb="38" eb="39">
      <t>トウ</t>
    </rPh>
    <rPh sb="49" eb="50">
      <t>レイ</t>
    </rPh>
    <rPh sb="51" eb="54">
      <t>ニチョウメ</t>
    </rPh>
    <rPh sb="55" eb="56">
      <t>バン</t>
    </rPh>
    <rPh sb="57" eb="58">
      <t>ゴウ</t>
    </rPh>
    <rPh sb="67" eb="69">
      <t>ニュウリョク</t>
    </rPh>
    <rPh sb="72" eb="74">
      <t>フカ</t>
    </rPh>
    <rPh sb="74" eb="75">
      <t>レイ</t>
    </rPh>
    <phoneticPr fontId="2"/>
  </si>
  <si>
    <t>←半角カナで町・村・番地を入力。町、村、番地の間は一字空ける。丁目、番地、号等は「-」でつなぐ。（例：二丁目5番3号＝「2-5-3」と入力）</t>
    <rPh sb="1" eb="3">
      <t>ハンカク</t>
    </rPh>
    <rPh sb="6" eb="7">
      <t>チョウ</t>
    </rPh>
    <rPh sb="8" eb="9">
      <t>ソン</t>
    </rPh>
    <rPh sb="10" eb="12">
      <t>バンチ</t>
    </rPh>
    <rPh sb="13" eb="15">
      <t>ニュウリョク</t>
    </rPh>
    <rPh sb="31" eb="33">
      <t>チョウメ</t>
    </rPh>
    <rPh sb="34" eb="36">
      <t>バンチ</t>
    </rPh>
    <rPh sb="37" eb="38">
      <t>ゴウ</t>
    </rPh>
    <rPh sb="38" eb="39">
      <t>トウ</t>
    </rPh>
    <rPh sb="49" eb="50">
      <t>レイ</t>
    </rPh>
    <rPh sb="51" eb="54">
      <t>ニチョウメ</t>
    </rPh>
    <rPh sb="55" eb="56">
      <t>バン</t>
    </rPh>
    <rPh sb="57" eb="58">
      <t>ゴウ</t>
    </rPh>
    <rPh sb="67" eb="69">
      <t>ニュウリョク</t>
    </rPh>
    <phoneticPr fontId="2"/>
  </si>
  <si>
    <t>01234567</t>
    <phoneticPr fontId="2"/>
  </si>
  <si>
    <t>ｵｶﾔﾏｹﾝ ｵｶﾔﾏｼ ｷﾀｸ</t>
    <phoneticPr fontId="2"/>
  </si>
  <si>
    <t>岡山県岡山市北区</t>
    <rPh sb="0" eb="3">
      <t>オカヤマケン</t>
    </rPh>
    <rPh sb="3" eb="6">
      <t>オカヤマシ</t>
    </rPh>
    <rPh sb="6" eb="8">
      <t>キタク</t>
    </rPh>
    <phoneticPr fontId="2"/>
  </si>
  <si>
    <t>MAISONKKR 2ﾄｳ 203ｺﾞｳｼﾂ</t>
    <phoneticPr fontId="2"/>
  </si>
  <si>
    <t>ﾂｼﾏﾅｶ 1-1-1</t>
    <phoneticPr fontId="2"/>
  </si>
  <si>
    <t>0</t>
  </si>
  <si>
    <t>7</t>
  </si>
  <si>
    <t>5</t>
  </si>
  <si>
    <t>3</t>
  </si>
  <si>
    <t>2</t>
  </si>
  <si>
    <t>←性別コードを選択する｡  ： 男性1、女性2</t>
    <rPh sb="1" eb="3">
      <t>セイベツ</t>
    </rPh>
    <rPh sb="7" eb="9">
      <t>センタク</t>
    </rPh>
    <rPh sb="16" eb="18">
      <t>ダンセイ</t>
    </rPh>
    <rPh sb="20" eb="22">
      <t>ジョセイ</t>
    </rPh>
    <phoneticPr fontId="2"/>
  </si>
  <si>
    <t>←「‐」は不要。</t>
    <rPh sb="5" eb="7">
      <t>フヨウ</t>
    </rPh>
    <phoneticPr fontId="2"/>
  </si>
  <si>
    <t>MaisonKKR 2棟 203号室</t>
    <phoneticPr fontId="2"/>
  </si>
  <si>
    <t>012345678</t>
    <phoneticPr fontId="2"/>
  </si>
  <si>
    <t>0123456789</t>
    <phoneticPr fontId="2"/>
  </si>
  <si>
    <t>ｵｶﾀﾞｲ ﾀﾛｳ</t>
    <phoneticPr fontId="2"/>
  </si>
  <si>
    <t>岡大</t>
    <rPh sb="0" eb="2">
      <t>オカダイ</t>
    </rPh>
    <phoneticPr fontId="2"/>
  </si>
  <si>
    <t>太郎</t>
    <rPh sb="0" eb="2">
      <t>タロウ</t>
    </rPh>
    <phoneticPr fontId="2"/>
  </si>
  <si>
    <t>7008530</t>
    <phoneticPr fontId="2"/>
  </si>
  <si>
    <t>ｵｶﾀﾞｲ ﾊﾅｺ</t>
    <phoneticPr fontId="2"/>
  </si>
  <si>
    <t>花子</t>
    <rPh sb="0" eb="2">
      <t>ハナコ</t>
    </rPh>
    <phoneticPr fontId="2"/>
  </si>
  <si>
    <t>1234567890</t>
    <phoneticPr fontId="2"/>
  </si>
  <si>
    <t>←半角カナでマンション名、 何々様方、寮等を入力。アルファベットは小文字使用不可。ローマ数字はアラビア数字で入力する。「,」「・」「.」などは使用不可。
　　（例：Maison,K・K・RⅡ棟203号室＝「MAISONKKR 2ﾄｳ 203ｺﾞｳｼﾂ」等と入力）</t>
    <rPh sb="1" eb="3">
      <t>ハンカク</t>
    </rPh>
    <rPh sb="22" eb="24">
      <t>ニュウリョク</t>
    </rPh>
    <rPh sb="44" eb="46">
      <t>スウジ</t>
    </rPh>
    <rPh sb="51" eb="53">
      <t>スウジ</t>
    </rPh>
    <rPh sb="54" eb="56">
      <t>ニュウリョク</t>
    </rPh>
    <rPh sb="71" eb="73">
      <t>シヨウ</t>
    </rPh>
    <rPh sb="73" eb="75">
      <t>フカ</t>
    </rPh>
    <rPh sb="80" eb="81">
      <t>レイ</t>
    </rPh>
    <rPh sb="95" eb="96">
      <t>トウ</t>
    </rPh>
    <rPh sb="99" eb="101">
      <t>ゴウシツ</t>
    </rPh>
    <rPh sb="126" eb="127">
      <t>トウ</t>
    </rPh>
    <rPh sb="128" eb="130">
      <t>ニュウリョク</t>
    </rPh>
    <phoneticPr fontId="2"/>
  </si>
  <si>
    <t>←漢字でマンション名、 何々様方、寮等を入力。ローマ数字はアラビア数字で入力する。「,」「・」「.」などは使用不可。
　　（例：Maison,K・K・RⅡ棟203号室＝「MaisonKKR 2棟 203号室」等と入力）</t>
    <rPh sb="1" eb="3">
      <t>カンジ</t>
    </rPh>
    <rPh sb="96" eb="97">
      <t>トウ</t>
    </rPh>
    <rPh sb="101" eb="103">
      <t>ゴウシツ</t>
    </rPh>
    <phoneticPr fontId="2"/>
  </si>
  <si>
    <t>1028082</t>
    <phoneticPr fontId="2"/>
  </si>
  <si>
    <t>ﾄｳｷｮｳﾄ ﾁﾖﾀﾞｸ</t>
    <phoneticPr fontId="2"/>
  </si>
  <si>
    <t>東京都千代田区</t>
    <rPh sb="0" eb="3">
      <t>トウキョウト</t>
    </rPh>
    <rPh sb="3" eb="7">
      <t>チヨダク</t>
    </rPh>
    <phoneticPr fontId="2"/>
  </si>
  <si>
    <t>ｸﾀﾞﾝﾐﾅﾐ 1-1-10</t>
    <phoneticPr fontId="2"/>
  </si>
  <si>
    <t>九段南1丁目1番10号</t>
    <rPh sb="0" eb="3">
      <t>クダンミナミ</t>
    </rPh>
    <rPh sb="4" eb="6">
      <t>チョウメ</t>
    </rPh>
    <rPh sb="7" eb="8">
      <t>バン</t>
    </rPh>
    <rPh sb="10" eb="11">
      <t>ゴウ</t>
    </rPh>
    <phoneticPr fontId="2"/>
  </si>
  <si>
    <t>ｸﾀﾞﾝﾐﾅﾐﾏﾝｼｮﾝ 105</t>
    <phoneticPr fontId="2"/>
  </si>
  <si>
    <t>九段南ﾏﾝｼｮﾝ 105</t>
    <rPh sb="0" eb="2">
      <t>クダン</t>
    </rPh>
    <rPh sb="2" eb="3">
      <t>ミナミ</t>
    </rPh>
    <phoneticPr fontId="2"/>
  </si>
  <si>
    <t>津島中1丁目1番1号</t>
    <rPh sb="0" eb="2">
      <t>ツシマ</t>
    </rPh>
    <rPh sb="2" eb="3">
      <t>ナカ</t>
    </rPh>
    <rPh sb="4" eb="6">
      <t>チョウメ</t>
    </rPh>
    <rPh sb="7" eb="8">
      <t>バン</t>
    </rPh>
    <rPh sb="9" eb="10">
      <t>ゴウ</t>
    </rPh>
    <phoneticPr fontId="2"/>
  </si>
  <si>
    <t>5040201</t>
    <phoneticPr fontId="2"/>
  </si>
  <si>
    <t>←元号コード：令和5。７桁で入力。（例：令和4年1月10日取得＝「5040110」）</t>
    <rPh sb="1" eb="3">
      <t>ゲンゴウ</t>
    </rPh>
    <rPh sb="7" eb="9">
      <t>レイワ</t>
    </rPh>
    <rPh sb="12" eb="13">
      <t>ケタ</t>
    </rPh>
    <rPh sb="14" eb="15">
      <t>ニュウ</t>
    </rPh>
    <rPh sb="15" eb="16">
      <t>チカラ</t>
    </rPh>
    <rPh sb="18" eb="19">
      <t>レイ</t>
    </rPh>
    <rPh sb="20" eb="22">
      <t>レイワ</t>
    </rPh>
    <rPh sb="23" eb="24">
      <t>ネン</t>
    </rPh>
    <rPh sb="25" eb="26">
      <t>ガツ</t>
    </rPh>
    <rPh sb="28" eb="29">
      <t>ニチ</t>
    </rPh>
    <rPh sb="29" eb="31">
      <t>シュトク</t>
    </rPh>
    <phoneticPr fontId="2"/>
  </si>
  <si>
    <r>
      <t>　↓　以下の【被扶養配偶者住所欄は、</t>
    </r>
    <r>
      <rPr>
        <b/>
        <u/>
        <sz val="11"/>
        <color rgb="FFFF0000"/>
        <rFont val="BIZ UDゴシック"/>
        <family val="3"/>
        <charset val="128"/>
      </rPr>
      <t>組合員と住所が異なる場合のみ入力</t>
    </r>
    <r>
      <rPr>
        <b/>
        <sz val="11"/>
        <color rgb="FFFF0000"/>
        <rFont val="BIZ UDゴシック"/>
        <family val="3"/>
        <charset val="128"/>
      </rPr>
      <t>する。】</t>
    </r>
    <rPh sb="3" eb="5">
      <t>イカ</t>
    </rPh>
    <rPh sb="7" eb="10">
      <t>ヒフヨウ</t>
    </rPh>
    <rPh sb="10" eb="13">
      <t>ハイグウシャ</t>
    </rPh>
    <rPh sb="13" eb="15">
      <t>ジュウショ</t>
    </rPh>
    <rPh sb="15" eb="16">
      <t>ラン</t>
    </rPh>
    <rPh sb="18" eb="21">
      <t>クミアイイン</t>
    </rPh>
    <rPh sb="22" eb="24">
      <t>ジュウショ</t>
    </rPh>
    <rPh sb="25" eb="26">
      <t>コト</t>
    </rPh>
    <rPh sb="28" eb="30">
      <t>バアイ</t>
    </rPh>
    <rPh sb="32" eb="34">
      <t>ニュウリョク</t>
    </rPh>
    <phoneticPr fontId="2"/>
  </si>
  <si>
    <t>←１０桁</t>
    <rPh sb="3" eb="4">
      <t>ケタ</t>
    </rPh>
    <phoneticPr fontId="2"/>
  </si>
  <si>
    <t>←９桁で入力。未付番の場合には入力しない。</t>
    <rPh sb="2" eb="3">
      <t>ケタ</t>
    </rPh>
    <rPh sb="4" eb="6">
      <t>ニュウリョク</t>
    </rPh>
    <rPh sb="11" eb="13">
      <t>バアイ</t>
    </rPh>
    <rPh sb="15" eb="17">
      <t>ニュウリョク</t>
    </rPh>
    <phoneticPr fontId="2"/>
  </si>
  <si>
    <t>(性別：男性1，女性2)</t>
    <phoneticPr fontId="2"/>
  </si>
  <si>
    <t>(元号コード：昭和3，平成4)</t>
    <phoneticPr fontId="2"/>
  </si>
  <si>
    <t>個　人　番　号</t>
  </si>
  <si>
    <t xml:space="preserve">
(A01)</t>
    <phoneticPr fontId="3"/>
  </si>
  <si>
    <t>(元号コード：平成4，令和5)</t>
    <phoneticPr fontId="2"/>
  </si>
  <si>
    <t>生　年　月　日</t>
    <phoneticPr fontId="3"/>
  </si>
  <si>
    <t>(元号コード：昭和3，平成4)</t>
  </si>
  <si>
    <t>マイナンバー</t>
    <phoneticPr fontId="2"/>
  </si>
  <si>
    <t>←１２桁を入力。</t>
    <rPh sb="3" eb="4">
      <t>ケタ</t>
    </rPh>
    <rPh sb="5" eb="7">
      <t>ニュウリョク</t>
    </rPh>
    <phoneticPr fontId="2"/>
  </si>
  <si>
    <t>123456789012</t>
    <phoneticPr fontId="2"/>
  </si>
  <si>
    <r>
      <t>　↓　以下の【被扶養配偶者住所欄は、</t>
    </r>
    <r>
      <rPr>
        <b/>
        <u/>
        <sz val="12"/>
        <color rgb="FFFF0000"/>
        <rFont val="BIZ UDゴシック"/>
        <family val="3"/>
        <charset val="128"/>
      </rPr>
      <t>組合員と住所が異なる場合のみ入力</t>
    </r>
    <r>
      <rPr>
        <b/>
        <sz val="12"/>
        <color rgb="FFFF0000"/>
        <rFont val="BIZ UDゴシック"/>
        <family val="3"/>
        <charset val="128"/>
      </rPr>
      <t>する。】</t>
    </r>
    <rPh sb="3" eb="5">
      <t>イカ</t>
    </rPh>
    <rPh sb="7" eb="10">
      <t>ヒフヨウ</t>
    </rPh>
    <rPh sb="10" eb="13">
      <t>ハイグウシャ</t>
    </rPh>
    <rPh sb="13" eb="15">
      <t>ジュウショ</t>
    </rPh>
    <rPh sb="15" eb="16">
      <t>ラン</t>
    </rPh>
    <rPh sb="18" eb="21">
      <t>クミアイイン</t>
    </rPh>
    <rPh sb="22" eb="24">
      <t>ジュウショ</t>
    </rPh>
    <rPh sb="25" eb="26">
      <t>コト</t>
    </rPh>
    <rPh sb="28" eb="30">
      <t>バアイ</t>
    </rPh>
    <rPh sb="32" eb="34">
      <t>ニュウリョク</t>
    </rPh>
    <phoneticPr fontId="2"/>
  </si>
  <si>
    <r>
      <t>←</t>
    </r>
    <r>
      <rPr>
        <sz val="11"/>
        <color rgb="FFFF0000"/>
        <rFont val="BIZ UDゴシック"/>
        <family val="3"/>
        <charset val="128"/>
      </rPr>
      <t>マイナンバー（１２桁）を入力。</t>
    </r>
    <rPh sb="10" eb="11">
      <t>ケタ</t>
    </rPh>
    <rPh sb="13" eb="15">
      <t>ニュウリョク</t>
    </rPh>
    <phoneticPr fontId="2"/>
  </si>
  <si>
    <r>
      <t>←</t>
    </r>
    <r>
      <rPr>
        <sz val="11"/>
        <color rgb="FFFF0000"/>
        <rFont val="BIZ UDゴシック"/>
        <family val="3"/>
        <charset val="128"/>
      </rPr>
      <t>職員番号ではありません。</t>
    </r>
    <r>
      <rPr>
        <sz val="11"/>
        <color indexed="17"/>
        <rFont val="BIZ UDゴシック"/>
        <family val="3"/>
        <charset val="128"/>
      </rPr>
      <t>長期組合員番号（９桁）を入力。未付番/不明の場合には入力しない。</t>
    </r>
    <rPh sb="1" eb="3">
      <t>ショクイン</t>
    </rPh>
    <rPh sb="3" eb="5">
      <t>バンゴウ</t>
    </rPh>
    <rPh sb="13" eb="18">
      <t>チョウキクミアイイン</t>
    </rPh>
    <rPh sb="18" eb="20">
      <t>バンゴウ</t>
    </rPh>
    <rPh sb="22" eb="23">
      <t>ケタ</t>
    </rPh>
    <rPh sb="25" eb="27">
      <t>ニュウリョク</t>
    </rPh>
    <rPh sb="28" eb="29">
      <t>ミ</t>
    </rPh>
    <rPh sb="29" eb="31">
      <t>フバン</t>
    </rPh>
    <rPh sb="32" eb="34">
      <t>フメイ</t>
    </rPh>
    <rPh sb="35" eb="37">
      <t>バアイ</t>
    </rPh>
    <rPh sb="39" eb="41">
      <t>ニュウリョク</t>
    </rPh>
    <phoneticPr fontId="2"/>
  </si>
  <si>
    <t>※同時に届け出るマイナンバー関係書類と一緒に提出</t>
    <rPh sb="1" eb="3">
      <t>ドウジ</t>
    </rPh>
    <rPh sb="4" eb="5">
      <t>トド</t>
    </rPh>
    <rPh sb="6" eb="7">
      <t>デ</t>
    </rPh>
    <rPh sb="14" eb="18">
      <t>カンケイショルイ</t>
    </rPh>
    <rPh sb="19" eb="21">
      <t>イッショ</t>
    </rPh>
    <rPh sb="22" eb="24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</si>
</sst>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2" x14ac:knownFonts="1">
    <font>
      <sz val="11"/>
      <name val="ＭＳ Ｐゴシック"/>
      <family val="3"/>
      <charset val="128"/>
    </font>
    <font>
      <sz val="10"/>
      <color indexed="17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indexed="61"/>
      <name val="ＭＳ 明朝"/>
      <family val="1"/>
      <charset val="128"/>
    </font>
    <font>
      <sz val="6"/>
      <color indexed="17"/>
      <name val="ＭＳ 明朝"/>
      <family val="1"/>
      <charset val="128"/>
    </font>
    <font>
      <sz val="18"/>
      <color indexed="17"/>
      <name val="ＭＳ 明朝"/>
      <family val="1"/>
      <charset val="128"/>
    </font>
    <font>
      <sz val="8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9"/>
      <color indexed="17"/>
      <name val="ＭＳ 明朝"/>
      <family val="1"/>
      <charset val="128"/>
    </font>
    <font>
      <sz val="14"/>
      <color indexed="17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b/>
      <sz val="10"/>
      <color indexed="57"/>
      <name val="ＭＳ 明朝"/>
      <family val="1"/>
      <charset val="128"/>
    </font>
    <font>
      <b/>
      <sz val="8.5"/>
      <color indexed="17"/>
      <name val="ＭＳ 明朝"/>
      <family val="1"/>
      <charset val="128"/>
    </font>
    <font>
      <sz val="8.5"/>
      <color indexed="17"/>
      <name val="ＭＳ 明朝"/>
      <family val="1"/>
      <charset val="128"/>
    </font>
    <font>
      <b/>
      <sz val="9"/>
      <color indexed="17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6"/>
      <color rgb="FFFF0000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  <scheme val="major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8"/>
      <color rgb="FFFF0000"/>
      <name val="UD デジタル 教科書体 N-R"/>
      <family val="1"/>
      <charset val="128"/>
    </font>
    <font>
      <sz val="12"/>
      <color rgb="FFFF0000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b/>
      <sz val="10"/>
      <color rgb="FFFF0000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6"/>
      <color theme="0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color indexed="10"/>
      <name val="BIZ UDゴシック"/>
      <family val="3"/>
      <charset val="128"/>
    </font>
    <font>
      <sz val="6"/>
      <color indexed="17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  <font>
      <sz val="11"/>
      <color indexed="17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5"/>
      <color indexed="17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6"/>
      <color theme="0"/>
      <name val="ＭＳ 明朝"/>
      <family val="1"/>
      <charset val="128"/>
    </font>
    <font>
      <b/>
      <sz val="9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  <font>
      <sz val="11"/>
      <color rgb="FF008000"/>
      <name val="BIZ UDゴシック"/>
      <family val="3"/>
      <charset val="128"/>
    </font>
    <font>
      <sz val="10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medium">
        <color theme="9" tint="-0.499984740745262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theme="9" tint="-0.499984740745262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64"/>
      </left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2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421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7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76" fontId="18" fillId="0" borderId="0" xfId="0" applyNumberFormat="1" applyFont="1" applyFill="1" applyBorder="1" applyAlignment="1" applyProtection="1">
      <alignment horizontal="left" vertical="center" shrinkToFit="1"/>
      <protection locked="0"/>
    </xf>
    <xf numFmtId="176" fontId="18" fillId="0" borderId="0" xfId="0" applyNumberFormat="1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8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 applyProtection="1">
      <alignment vertical="center" shrinkToFit="1"/>
      <protection locked="0"/>
    </xf>
    <xf numFmtId="0" fontId="18" fillId="0" borderId="0" xfId="0" applyFont="1" applyFill="1" applyAlignment="1">
      <alignment vertical="center"/>
    </xf>
    <xf numFmtId="0" fontId="19" fillId="0" borderId="0" xfId="0" applyFont="1" applyFill="1"/>
    <xf numFmtId="0" fontId="2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38" fontId="16" fillId="0" borderId="0" xfId="2" applyFont="1" applyFill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12" fillId="0" borderId="2" xfId="0" applyNumberFormat="1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righ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vertical="center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Protection="1"/>
    <xf numFmtId="0" fontId="17" fillId="0" borderId="0" xfId="0" applyFont="1" applyBorder="1" applyAlignment="1" applyProtection="1">
      <alignment vertical="center"/>
    </xf>
    <xf numFmtId="0" fontId="19" fillId="0" borderId="0" xfId="0" applyFont="1" applyFill="1" applyProtection="1"/>
    <xf numFmtId="0" fontId="20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left" vertical="center"/>
    </xf>
    <xf numFmtId="176" fontId="18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vertical="center"/>
    </xf>
    <xf numFmtId="49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 shrinkToFit="1"/>
    </xf>
    <xf numFmtId="0" fontId="23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vertical="center"/>
    </xf>
    <xf numFmtId="38" fontId="16" fillId="0" borderId="0" xfId="2" applyFont="1" applyFill="1" applyAlignment="1" applyProtection="1">
      <alignment vertical="center"/>
    </xf>
    <xf numFmtId="0" fontId="18" fillId="5" borderId="20" xfId="0" applyNumberFormat="1" applyFont="1" applyFill="1" applyBorder="1" applyAlignment="1" applyProtection="1">
      <alignment vertical="center"/>
      <protection locked="0"/>
    </xf>
    <xf numFmtId="0" fontId="18" fillId="5" borderId="20" xfId="0" applyNumberFormat="1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NumberFormat="1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3" fillId="0" borderId="2" xfId="0" applyFont="1" applyBorder="1" applyAlignment="1" applyProtection="1">
      <alignment horizontal="center" vertical="center" wrapText="1"/>
    </xf>
    <xf numFmtId="0" fontId="33" fillId="0" borderId="2" xfId="0" applyFont="1" applyFill="1" applyBorder="1" applyAlignment="1" applyProtection="1">
      <alignment horizontal="center" vertical="center" wrapText="1"/>
    </xf>
    <xf numFmtId="0" fontId="33" fillId="0" borderId="30" xfId="0" applyFont="1" applyFill="1" applyBorder="1" applyAlignment="1" applyProtection="1">
      <alignment horizontal="center" vertical="center" wrapText="1"/>
    </xf>
    <xf numFmtId="0" fontId="33" fillId="0" borderId="28" xfId="0" applyNumberFormat="1" applyFont="1" applyFill="1" applyBorder="1" applyAlignment="1" applyProtection="1">
      <alignment horizontal="center" vertical="center" wrapText="1"/>
    </xf>
    <xf numFmtId="0" fontId="33" fillId="0" borderId="29" xfId="0" applyFont="1" applyFill="1" applyBorder="1" applyAlignment="1" applyProtection="1">
      <alignment horizontal="left" vertical="center" wrapText="1"/>
    </xf>
    <xf numFmtId="0" fontId="33" fillId="0" borderId="2" xfId="0" applyFont="1" applyFill="1" applyBorder="1" applyAlignment="1" applyProtection="1">
      <alignment horizontal="left" vertical="center" wrapText="1"/>
    </xf>
    <xf numFmtId="0" fontId="33" fillId="0" borderId="6" xfId="0" applyFont="1" applyBorder="1" applyAlignment="1" applyProtection="1">
      <alignment horizontal="center" vertical="center" wrapText="1"/>
    </xf>
    <xf numFmtId="0" fontId="33" fillId="0" borderId="31" xfId="0" applyFont="1" applyFill="1" applyBorder="1" applyAlignment="1" applyProtection="1">
      <alignment horizontal="center" vertical="center" wrapText="1"/>
    </xf>
    <xf numFmtId="0" fontId="33" fillId="0" borderId="29" xfId="0" applyFont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39" fillId="3" borderId="0" xfId="0" applyFont="1" applyFill="1" applyAlignment="1" applyProtection="1">
      <alignment vertical="center"/>
    </xf>
    <xf numFmtId="0" fontId="40" fillId="3" borderId="0" xfId="0" applyFont="1" applyFill="1" applyAlignment="1" applyProtection="1">
      <alignment vertical="center"/>
    </xf>
    <xf numFmtId="0" fontId="41" fillId="3" borderId="0" xfId="0" applyFont="1" applyFill="1" applyBorder="1" applyAlignment="1" applyProtection="1">
      <alignment horizontal="center" vertical="center" wrapText="1"/>
    </xf>
    <xf numFmtId="0" fontId="42" fillId="0" borderId="0" xfId="0" applyFont="1" applyFill="1" applyAlignment="1" applyProtection="1">
      <alignment vertical="center"/>
    </xf>
    <xf numFmtId="0" fontId="43" fillId="0" borderId="0" xfId="0" applyFont="1" applyFill="1" applyAlignment="1" applyProtection="1">
      <alignment vertical="center"/>
    </xf>
    <xf numFmtId="0" fontId="44" fillId="0" borderId="0" xfId="0" applyFont="1" applyFill="1" applyBorder="1" applyAlignment="1" applyProtection="1">
      <alignment horizontal="center" vertical="center" wrapText="1"/>
    </xf>
    <xf numFmtId="49" fontId="40" fillId="3" borderId="0" xfId="0" applyNumberFormat="1" applyFont="1" applyFill="1" applyAlignment="1" applyProtection="1">
      <alignment vertical="center"/>
    </xf>
    <xf numFmtId="0" fontId="45" fillId="0" borderId="0" xfId="0" applyFont="1" applyFill="1" applyBorder="1" applyAlignment="1" applyProtection="1">
      <alignment horizontal="left" vertical="center"/>
    </xf>
    <xf numFmtId="0" fontId="47" fillId="0" borderId="0" xfId="0" applyFont="1" applyFill="1" applyBorder="1" applyAlignment="1" applyProtection="1">
      <alignment horizontal="left" vertical="center"/>
    </xf>
    <xf numFmtId="49" fontId="48" fillId="0" borderId="0" xfId="0" applyNumberFormat="1" applyFont="1" applyFill="1" applyBorder="1" applyAlignment="1" applyProtection="1">
      <alignment vertical="center"/>
    </xf>
    <xf numFmtId="0" fontId="49" fillId="0" borderId="0" xfId="0" applyFont="1" applyFill="1" applyBorder="1" applyAlignment="1" applyProtection="1">
      <alignment vertical="center"/>
    </xf>
    <xf numFmtId="0" fontId="44" fillId="0" borderId="0" xfId="0" applyFont="1" applyBorder="1" applyAlignment="1" applyProtection="1">
      <alignment horizontal="center" vertical="center" wrapText="1"/>
    </xf>
    <xf numFmtId="0" fontId="38" fillId="0" borderId="0" xfId="0" applyFont="1" applyFill="1"/>
    <xf numFmtId="0" fontId="39" fillId="3" borderId="0" xfId="0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41" fillId="3" borderId="0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4" fillId="0" borderId="0" xfId="0" applyFont="1" applyFill="1" applyBorder="1" applyAlignment="1">
      <alignment horizontal="center" vertical="center" wrapText="1"/>
    </xf>
    <xf numFmtId="49" fontId="40" fillId="3" borderId="0" xfId="0" applyNumberFormat="1" applyFont="1" applyFill="1" applyAlignment="1">
      <alignment vertical="center"/>
    </xf>
    <xf numFmtId="0" fontId="47" fillId="0" borderId="0" xfId="0" applyFont="1" applyFill="1" applyBorder="1" applyAlignment="1">
      <alignment horizontal="left" vertical="center"/>
    </xf>
    <xf numFmtId="49" fontId="48" fillId="0" borderId="0" xfId="0" applyNumberFormat="1" applyFont="1" applyFill="1" applyBorder="1" applyAlignment="1" applyProtection="1">
      <alignment vertical="center"/>
      <protection locked="0"/>
    </xf>
    <xf numFmtId="0" fontId="49" fillId="0" borderId="0" xfId="0" applyFont="1" applyFill="1" applyBorder="1" applyAlignment="1">
      <alignment vertical="center"/>
    </xf>
    <xf numFmtId="0" fontId="44" fillId="0" borderId="0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0" fillId="0" borderId="40" xfId="0" applyFont="1" applyFill="1" applyBorder="1" applyAlignment="1">
      <alignment horizontal="center" vertical="center" wrapText="1"/>
    </xf>
    <xf numFmtId="0" fontId="51" fillId="3" borderId="0" xfId="0" applyFont="1" applyFill="1" applyAlignment="1">
      <alignment vertical="center"/>
    </xf>
    <xf numFmtId="0" fontId="52" fillId="3" borderId="0" xfId="0" applyFont="1" applyFill="1" applyAlignment="1">
      <alignment vertical="center"/>
    </xf>
    <xf numFmtId="0" fontId="53" fillId="3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5" fillId="0" borderId="29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 vertical="center"/>
    </xf>
    <xf numFmtId="0" fontId="60" fillId="0" borderId="0" xfId="0" applyFont="1" applyFill="1" applyBorder="1" applyAlignment="1">
      <alignment horizontal="left" vertical="center"/>
    </xf>
    <xf numFmtId="0" fontId="47" fillId="0" borderId="32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49" fontId="18" fillId="4" borderId="20" xfId="0" applyNumberFormat="1" applyFont="1" applyFill="1" applyBorder="1" applyAlignment="1" applyProtection="1">
      <alignment horizontal="left" vertical="center"/>
      <protection locked="0"/>
    </xf>
    <xf numFmtId="49" fontId="18" fillId="4" borderId="15" xfId="0" applyNumberFormat="1" applyFont="1" applyFill="1" applyBorder="1" applyAlignment="1" applyProtection="1">
      <alignment horizontal="left" vertical="center"/>
      <protection locked="0"/>
    </xf>
    <xf numFmtId="49" fontId="18" fillId="4" borderId="16" xfId="0" applyNumberFormat="1" applyFont="1" applyFill="1" applyBorder="1" applyAlignment="1" applyProtection="1">
      <alignment horizontal="left" vertical="center"/>
      <protection locked="0"/>
    </xf>
    <xf numFmtId="49" fontId="18" fillId="4" borderId="17" xfId="0" applyNumberFormat="1" applyFont="1" applyFill="1" applyBorder="1" applyAlignment="1" applyProtection="1">
      <alignment horizontal="left" vertical="center"/>
      <protection locked="0"/>
    </xf>
    <xf numFmtId="49" fontId="31" fillId="4" borderId="20" xfId="0" applyNumberFormat="1" applyFont="1" applyFill="1" applyBorder="1" applyAlignment="1" applyProtection="1">
      <alignment horizontal="left" vertical="center" wrapText="1"/>
      <protection locked="0"/>
    </xf>
    <xf numFmtId="49" fontId="18" fillId="4" borderId="41" xfId="0" applyNumberFormat="1" applyFont="1" applyFill="1" applyBorder="1" applyAlignment="1" applyProtection="1">
      <alignment horizontal="left" vertical="center"/>
      <protection locked="0"/>
    </xf>
    <xf numFmtId="49" fontId="18" fillId="4" borderId="42" xfId="0" applyNumberFormat="1" applyFont="1" applyFill="1" applyBorder="1" applyAlignment="1" applyProtection="1">
      <alignment horizontal="left" vertical="center"/>
      <protection locked="0"/>
    </xf>
    <xf numFmtId="49" fontId="18" fillId="4" borderId="43" xfId="0" applyNumberFormat="1" applyFont="1" applyFill="1" applyBorder="1" applyAlignment="1" applyProtection="1">
      <alignment horizontal="left" vertical="center"/>
      <protection locked="0"/>
    </xf>
    <xf numFmtId="0" fontId="18" fillId="4" borderId="18" xfId="0" applyFont="1" applyFill="1" applyBorder="1" applyAlignment="1" applyProtection="1">
      <alignment vertical="center"/>
      <protection locked="0"/>
    </xf>
    <xf numFmtId="0" fontId="18" fillId="4" borderId="19" xfId="0" applyFont="1" applyFill="1" applyBorder="1" applyAlignment="1" applyProtection="1">
      <alignment vertical="center"/>
      <protection locked="0"/>
    </xf>
    <xf numFmtId="0" fontId="0" fillId="4" borderId="19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vertical="center"/>
      <protection locked="0"/>
    </xf>
    <xf numFmtId="0" fontId="18" fillId="4" borderId="15" xfId="0" applyFont="1" applyFill="1" applyBorder="1" applyAlignment="1" applyProtection="1">
      <alignment vertical="center" shrinkToFit="1"/>
      <protection locked="0"/>
    </xf>
    <xf numFmtId="0" fontId="18" fillId="4" borderId="16" xfId="0" applyFont="1" applyFill="1" applyBorder="1" applyAlignment="1" applyProtection="1">
      <alignment vertical="center" shrinkToFit="1"/>
      <protection locked="0"/>
    </xf>
    <xf numFmtId="0" fontId="18" fillId="4" borderId="17" xfId="0" applyFont="1" applyFill="1" applyBorder="1" applyAlignment="1" applyProtection="1">
      <alignment vertical="center" shrinkToFit="1"/>
      <protection locked="0"/>
    </xf>
    <xf numFmtId="0" fontId="6" fillId="0" borderId="9" xfId="0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 shrinkToFit="1"/>
    </xf>
    <xf numFmtId="0" fontId="36" fillId="0" borderId="12" xfId="0" applyNumberFormat="1" applyFont="1" applyFill="1" applyBorder="1" applyAlignment="1">
      <alignment horizontal="center" vertical="center" shrinkToFit="1"/>
    </xf>
    <xf numFmtId="0" fontId="36" fillId="0" borderId="33" xfId="0" applyNumberFormat="1" applyFont="1" applyBorder="1" applyAlignment="1">
      <alignment horizontal="left" wrapText="1"/>
    </xf>
    <xf numFmtId="0" fontId="36" fillId="0" borderId="34" xfId="0" applyNumberFormat="1" applyFont="1" applyBorder="1" applyAlignment="1">
      <alignment horizontal="left" wrapText="1"/>
    </xf>
    <xf numFmtId="0" fontId="36" fillId="0" borderId="35" xfId="0" applyNumberFormat="1" applyFont="1" applyBorder="1" applyAlignment="1">
      <alignment horizontal="left" wrapText="1"/>
    </xf>
    <xf numFmtId="0" fontId="36" fillId="0" borderId="36" xfId="0" applyNumberFormat="1" applyFont="1" applyBorder="1" applyAlignment="1">
      <alignment horizontal="left" wrapText="1"/>
    </xf>
    <xf numFmtId="0" fontId="36" fillId="0" borderId="37" xfId="0" applyNumberFormat="1" applyFont="1" applyBorder="1" applyAlignment="1">
      <alignment horizontal="left" wrapText="1"/>
    </xf>
    <xf numFmtId="0" fontId="36" fillId="0" borderId="38" xfId="0" applyNumberFormat="1" applyFont="1" applyBorder="1" applyAlignment="1">
      <alignment horizontal="left" wrapText="1"/>
    </xf>
    <xf numFmtId="0" fontId="36" fillId="0" borderId="1" xfId="0" applyFont="1" applyFill="1" applyBorder="1" applyAlignment="1">
      <alignment horizontal="center" vertical="center" shrinkToFit="1"/>
    </xf>
    <xf numFmtId="0" fontId="36" fillId="0" borderId="12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distributed" vertical="center" wrapText="1"/>
    </xf>
    <xf numFmtId="0" fontId="18" fillId="4" borderId="20" xfId="0" applyFont="1" applyFill="1" applyBorder="1" applyAlignment="1" applyProtection="1">
      <alignment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18" fillId="4" borderId="15" xfId="0" applyNumberFormat="1" applyFont="1" applyFill="1" applyBorder="1" applyAlignment="1" applyProtection="1">
      <alignment horizontal="left" vertical="center"/>
      <protection locked="0"/>
    </xf>
    <xf numFmtId="0" fontId="18" fillId="4" borderId="16" xfId="0" applyNumberFormat="1" applyFont="1" applyFill="1" applyBorder="1" applyAlignment="1" applyProtection="1">
      <alignment horizontal="left" vertical="center"/>
      <protection locked="0"/>
    </xf>
    <xf numFmtId="0" fontId="18" fillId="4" borderId="16" xfId="0" applyFont="1" applyFill="1" applyBorder="1" applyAlignment="1" applyProtection="1">
      <alignment horizontal="left" vertical="center"/>
      <protection locked="0"/>
    </xf>
    <xf numFmtId="0" fontId="18" fillId="4" borderId="17" xfId="0" applyFont="1" applyFill="1" applyBorder="1" applyAlignment="1" applyProtection="1">
      <alignment horizontal="left" vertical="center"/>
      <protection locked="0"/>
    </xf>
    <xf numFmtId="49" fontId="18" fillId="4" borderId="15" xfId="0" applyNumberFormat="1" applyFont="1" applyFill="1" applyBorder="1" applyAlignment="1" applyProtection="1">
      <alignment vertical="center"/>
      <protection locked="0"/>
    </xf>
    <xf numFmtId="49" fontId="18" fillId="4" borderId="21" xfId="0" applyNumberFormat="1" applyFont="1" applyFill="1" applyBorder="1" applyAlignment="1" applyProtection="1">
      <alignment vertical="center"/>
      <protection locked="0"/>
    </xf>
    <xf numFmtId="0" fontId="0" fillId="4" borderId="22" xfId="0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vertical="center"/>
      <protection locked="0"/>
    </xf>
    <xf numFmtId="0" fontId="18" fillId="4" borderId="15" xfId="0" applyFont="1" applyFill="1" applyBorder="1" applyAlignment="1" applyProtection="1">
      <alignment vertical="center"/>
      <protection locked="0"/>
    </xf>
    <xf numFmtId="0" fontId="18" fillId="4" borderId="16" xfId="0" applyFont="1" applyFill="1" applyBorder="1" applyAlignment="1" applyProtection="1">
      <alignment vertical="center"/>
      <protection locked="0"/>
    </xf>
    <xf numFmtId="0" fontId="18" fillId="4" borderId="17" xfId="0" applyFont="1" applyFill="1" applyBorder="1" applyAlignment="1" applyProtection="1">
      <alignment vertical="center"/>
      <protection locked="0"/>
    </xf>
    <xf numFmtId="0" fontId="18" fillId="4" borderId="15" xfId="0" applyNumberFormat="1" applyFont="1" applyFill="1" applyBorder="1" applyAlignment="1" applyProtection="1">
      <alignment vertical="center"/>
      <protection locked="0"/>
    </xf>
    <xf numFmtId="0" fontId="18" fillId="4" borderId="16" xfId="0" applyNumberFormat="1" applyFont="1" applyFill="1" applyBorder="1" applyAlignment="1" applyProtection="1">
      <alignment vertical="center"/>
      <protection locked="0"/>
    </xf>
    <xf numFmtId="0" fontId="18" fillId="4" borderId="17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18" fillId="4" borderId="18" xfId="0" applyNumberFormat="1" applyFont="1" applyFill="1" applyBorder="1" applyAlignment="1" applyProtection="1">
      <alignment horizontal="left" vertical="center" shrinkToFit="1"/>
      <protection locked="0"/>
    </xf>
    <xf numFmtId="176" fontId="18" fillId="4" borderId="19" xfId="0" applyNumberFormat="1" applyFont="1" applyFill="1" applyBorder="1" applyAlignment="1" applyProtection="1">
      <alignment horizontal="left" vertical="center" shrinkToFit="1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left" vertical="center"/>
      <protection locked="0"/>
    </xf>
    <xf numFmtId="0" fontId="0" fillId="4" borderId="17" xfId="0" applyFill="1" applyBorder="1" applyAlignment="1" applyProtection="1">
      <alignment horizontal="left" vertical="center"/>
      <protection locked="0"/>
    </xf>
    <xf numFmtId="49" fontId="21" fillId="4" borderId="20" xfId="0" applyNumberFormat="1" applyFont="1" applyFill="1" applyBorder="1" applyAlignment="1">
      <alignment horizontal="left" vertical="center"/>
    </xf>
    <xf numFmtId="0" fontId="18" fillId="4" borderId="17" xfId="0" applyNumberFormat="1" applyFont="1" applyFill="1" applyBorder="1" applyAlignment="1" applyProtection="1">
      <alignment horizontal="left" vertical="center"/>
      <protection locked="0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36" fillId="0" borderId="8" xfId="0" applyNumberFormat="1" applyFont="1" applyBorder="1" applyAlignment="1">
      <alignment vertical="center" wrapText="1"/>
    </xf>
    <xf numFmtId="0" fontId="36" fillId="0" borderId="9" xfId="0" applyNumberFormat="1" applyFont="1" applyBorder="1" applyAlignment="1">
      <alignment vertical="center" wrapText="1"/>
    </xf>
    <xf numFmtId="0" fontId="36" fillId="0" borderId="11" xfId="0" applyNumberFormat="1" applyFont="1" applyBorder="1" applyAlignment="1">
      <alignment vertical="center" wrapText="1"/>
    </xf>
    <xf numFmtId="0" fontId="36" fillId="0" borderId="1" xfId="0" applyNumberFormat="1" applyFont="1" applyBorder="1" applyAlignment="1">
      <alignment vertical="center" wrapText="1"/>
    </xf>
    <xf numFmtId="0" fontId="9" fillId="0" borderId="12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6" fillId="0" borderId="8" xfId="0" applyNumberFormat="1" applyFont="1" applyBorder="1" applyAlignment="1">
      <alignment horizontal="left" vertical="center" wrapText="1"/>
    </xf>
    <xf numFmtId="0" fontId="36" fillId="0" borderId="9" xfId="0" applyNumberFormat="1" applyFont="1" applyBorder="1" applyAlignment="1">
      <alignment horizontal="left" vertical="center" wrapText="1"/>
    </xf>
    <xf numFmtId="0" fontId="36" fillId="0" borderId="11" xfId="0" applyNumberFormat="1" applyFont="1" applyBorder="1" applyAlignment="1">
      <alignment horizontal="left" vertical="center" wrapText="1"/>
    </xf>
    <xf numFmtId="0" fontId="36" fillId="0" borderId="1" xfId="0" applyNumberFormat="1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4" fillId="0" borderId="0" xfId="0" applyNumberFormat="1" applyFont="1" applyBorder="1" applyAlignment="1">
      <alignment horizontal="right" vertical="center" wrapText="1"/>
    </xf>
    <xf numFmtId="176" fontId="35" fillId="0" borderId="0" xfId="0" applyNumberFormat="1" applyFont="1" applyBorder="1" applyAlignment="1">
      <alignment horizontal="center" vertical="center" wrapText="1" justifyLastLine="1"/>
    </xf>
    <xf numFmtId="176" fontId="35" fillId="0" borderId="1" xfId="0" applyNumberFormat="1" applyFont="1" applyBorder="1" applyAlignment="1">
      <alignment horizontal="center" vertical="center" wrapText="1" justifyLastLine="1"/>
    </xf>
    <xf numFmtId="0" fontId="61" fillId="0" borderId="0" xfId="0" applyFont="1" applyBorder="1" applyAlignment="1">
      <alignment horizontal="right" vertical="top"/>
    </xf>
    <xf numFmtId="0" fontId="47" fillId="0" borderId="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vertical="top" wrapText="1"/>
    </xf>
    <xf numFmtId="0" fontId="32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</xf>
    <xf numFmtId="176" fontId="33" fillId="0" borderId="0" xfId="0" applyNumberFormat="1" applyFont="1" applyBorder="1" applyAlignment="1" applyProtection="1">
      <alignment horizontal="center" vertical="center" wrapText="1" justifyLastLine="1"/>
    </xf>
    <xf numFmtId="176" fontId="33" fillId="0" borderId="1" xfId="0" applyNumberFormat="1" applyFont="1" applyBorder="1" applyAlignment="1" applyProtection="1">
      <alignment horizontal="center" vertical="center" wrapText="1" justifyLastLine="1"/>
    </xf>
    <xf numFmtId="0" fontId="8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 applyProtection="1">
      <alignment horizontal="center" vertical="center" wrapText="1"/>
    </xf>
    <xf numFmtId="0" fontId="28" fillId="0" borderId="5" xfId="0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37" fillId="0" borderId="8" xfId="0" applyNumberFormat="1" applyFont="1" applyBorder="1" applyAlignment="1" applyProtection="1">
      <alignment horizontal="center" vertical="center" wrapText="1"/>
    </xf>
    <xf numFmtId="0" fontId="37" fillId="0" borderId="9" xfId="0" applyNumberFormat="1" applyFont="1" applyBorder="1" applyAlignment="1" applyProtection="1">
      <alignment horizontal="center" vertical="center" wrapText="1"/>
    </xf>
    <xf numFmtId="0" fontId="37" fillId="0" borderId="11" xfId="0" applyNumberFormat="1" applyFont="1" applyBorder="1" applyAlignment="1" applyProtection="1">
      <alignment horizontal="center" vertical="center" wrapText="1"/>
    </xf>
    <xf numFmtId="0" fontId="37" fillId="0" borderId="1" xfId="0" applyNumberFormat="1" applyFont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shrinkToFit="1"/>
    </xf>
    <xf numFmtId="0" fontId="37" fillId="0" borderId="12" xfId="0" applyFont="1" applyFill="1" applyBorder="1" applyAlignment="1" applyProtection="1">
      <alignment horizontal="center" vertical="center" shrinkToFit="1"/>
    </xf>
    <xf numFmtId="0" fontId="37" fillId="0" borderId="8" xfId="0" applyNumberFormat="1" applyFont="1" applyBorder="1" applyAlignment="1" applyProtection="1">
      <alignment horizontal="left" vertical="center" wrapText="1"/>
    </xf>
    <xf numFmtId="0" fontId="37" fillId="0" borderId="9" xfId="0" applyNumberFormat="1" applyFont="1" applyBorder="1" applyAlignment="1" applyProtection="1">
      <alignment horizontal="left" vertical="center" wrapText="1"/>
    </xf>
    <xf numFmtId="0" fontId="37" fillId="0" borderId="11" xfId="0" applyNumberFormat="1" applyFont="1" applyBorder="1" applyAlignment="1" applyProtection="1">
      <alignment horizontal="left" vertical="center" wrapText="1"/>
    </xf>
    <xf numFmtId="0" fontId="37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distributed" vertical="center" wrapText="1"/>
    </xf>
    <xf numFmtId="0" fontId="9" fillId="0" borderId="12" xfId="0" applyFont="1" applyBorder="1" applyAlignment="1" applyProtection="1">
      <alignment horizontal="distributed" vertical="center" wrapText="1"/>
    </xf>
    <xf numFmtId="0" fontId="13" fillId="0" borderId="0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37" fillId="0" borderId="8" xfId="0" applyNumberFormat="1" applyFont="1" applyBorder="1" applyAlignment="1" applyProtection="1">
      <alignment vertical="center" wrapText="1"/>
    </xf>
    <xf numFmtId="0" fontId="37" fillId="0" borderId="9" xfId="0" applyNumberFormat="1" applyFont="1" applyBorder="1" applyAlignment="1" applyProtection="1">
      <alignment vertical="center" wrapText="1"/>
    </xf>
    <xf numFmtId="0" fontId="37" fillId="0" borderId="11" xfId="0" applyNumberFormat="1" applyFont="1" applyBorder="1" applyAlignment="1" applyProtection="1">
      <alignment vertical="center" wrapText="1"/>
    </xf>
    <xf numFmtId="0" fontId="37" fillId="0" borderId="1" xfId="0" applyNumberFormat="1" applyFont="1" applyBorder="1" applyAlignment="1" applyProtection="1">
      <alignment vertical="center" wrapText="1"/>
    </xf>
    <xf numFmtId="0" fontId="15" fillId="0" borderId="9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37" fillId="0" borderId="1" xfId="0" applyNumberFormat="1" applyFont="1" applyFill="1" applyBorder="1" applyAlignment="1" applyProtection="1">
      <alignment horizontal="center" vertical="center" shrinkToFit="1"/>
    </xf>
    <xf numFmtId="0" fontId="37" fillId="0" borderId="12" xfId="0" applyNumberFormat="1" applyFont="1" applyFill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176" fontId="18" fillId="4" borderId="18" xfId="0" applyNumberFormat="1" applyFont="1" applyFill="1" applyBorder="1" applyAlignment="1" applyProtection="1">
      <alignment horizontal="left" vertical="center" shrinkToFit="1"/>
    </xf>
    <xf numFmtId="176" fontId="18" fillId="4" borderId="19" xfId="0" applyNumberFormat="1" applyFont="1" applyFill="1" applyBorder="1" applyAlignment="1" applyProtection="1">
      <alignment horizontal="left" vertical="center" shrinkToFit="1"/>
    </xf>
    <xf numFmtId="0" fontId="0" fillId="4" borderId="19" xfId="0" applyFill="1" applyBorder="1" applyAlignment="1" applyProtection="1">
      <alignment horizontal="left" vertical="center"/>
    </xf>
    <xf numFmtId="0" fontId="0" fillId="4" borderId="16" xfId="0" applyFill="1" applyBorder="1" applyAlignment="1" applyProtection="1">
      <alignment horizontal="left" vertical="center"/>
    </xf>
    <xf numFmtId="0" fontId="0" fillId="4" borderId="17" xfId="0" applyFill="1" applyBorder="1" applyAlignment="1" applyProtection="1">
      <alignment horizontal="left" vertical="center"/>
    </xf>
    <xf numFmtId="49" fontId="31" fillId="4" borderId="20" xfId="0" applyNumberFormat="1" applyFont="1" applyFill="1" applyBorder="1" applyAlignment="1" applyProtection="1">
      <alignment horizontal="left" vertical="center" wrapText="1"/>
    </xf>
    <xf numFmtId="0" fontId="18" fillId="4" borderId="18" xfId="0" applyFont="1" applyFill="1" applyBorder="1" applyAlignment="1" applyProtection="1">
      <alignment vertical="center"/>
    </xf>
    <xf numFmtId="0" fontId="18" fillId="4" borderId="19" xfId="0" applyFont="1" applyFill="1" applyBorder="1" applyAlignment="1" applyProtection="1">
      <alignment vertical="center"/>
    </xf>
    <xf numFmtId="0" fontId="0" fillId="4" borderId="19" xfId="0" applyFill="1" applyBorder="1" applyAlignment="1" applyProtection="1">
      <alignment vertical="center"/>
    </xf>
    <xf numFmtId="0" fontId="0" fillId="4" borderId="16" xfId="0" applyFill="1" applyBorder="1" applyAlignment="1" applyProtection="1">
      <alignment vertical="center"/>
    </xf>
    <xf numFmtId="0" fontId="0" fillId="4" borderId="17" xfId="0" applyFill="1" applyBorder="1" applyAlignment="1" applyProtection="1">
      <alignment vertical="center"/>
    </xf>
    <xf numFmtId="0" fontId="18" fillId="4" borderId="15" xfId="0" applyFont="1" applyFill="1" applyBorder="1" applyAlignment="1" applyProtection="1">
      <alignment vertical="center" shrinkToFit="1"/>
    </xf>
    <xf numFmtId="0" fontId="18" fillId="4" borderId="16" xfId="0" applyFont="1" applyFill="1" applyBorder="1" applyAlignment="1" applyProtection="1">
      <alignment vertical="center" shrinkToFit="1"/>
    </xf>
    <xf numFmtId="0" fontId="18" fillId="4" borderId="17" xfId="0" applyFont="1" applyFill="1" applyBorder="1" applyAlignment="1" applyProtection="1">
      <alignment vertical="center" shrinkToFit="1"/>
    </xf>
    <xf numFmtId="49" fontId="21" fillId="4" borderId="20" xfId="0" applyNumberFormat="1" applyFont="1" applyFill="1" applyBorder="1" applyAlignment="1" applyProtection="1">
      <alignment horizontal="left" vertical="center"/>
    </xf>
    <xf numFmtId="0" fontId="18" fillId="4" borderId="15" xfId="0" applyFont="1" applyFill="1" applyBorder="1" applyAlignment="1" applyProtection="1">
      <alignment vertical="center"/>
    </xf>
    <xf numFmtId="0" fontId="18" fillId="4" borderId="16" xfId="0" applyFont="1" applyFill="1" applyBorder="1" applyAlignment="1" applyProtection="1">
      <alignment vertical="center"/>
    </xf>
    <xf numFmtId="0" fontId="18" fillId="4" borderId="17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8" fillId="4" borderId="15" xfId="0" applyNumberFormat="1" applyFont="1" applyFill="1" applyBorder="1" applyAlignment="1" applyProtection="1">
      <alignment horizontal="left" vertical="center"/>
    </xf>
    <xf numFmtId="0" fontId="18" fillId="4" borderId="16" xfId="0" applyNumberFormat="1" applyFont="1" applyFill="1" applyBorder="1" applyAlignment="1" applyProtection="1">
      <alignment horizontal="left" vertical="center"/>
    </xf>
    <xf numFmtId="0" fontId="18" fillId="4" borderId="17" xfId="0" applyNumberFormat="1" applyFont="1" applyFill="1" applyBorder="1" applyAlignment="1" applyProtection="1">
      <alignment horizontal="left" vertical="center"/>
    </xf>
    <xf numFmtId="49" fontId="18" fillId="4" borderId="15" xfId="0" applyNumberFormat="1" applyFont="1" applyFill="1" applyBorder="1" applyAlignment="1" applyProtection="1">
      <alignment horizontal="left" vertical="center"/>
    </xf>
    <xf numFmtId="49" fontId="18" fillId="4" borderId="16" xfId="0" applyNumberFormat="1" applyFont="1" applyFill="1" applyBorder="1" applyAlignment="1" applyProtection="1">
      <alignment horizontal="left" vertical="center"/>
    </xf>
    <xf numFmtId="49" fontId="18" fillId="4" borderId="17" xfId="0" applyNumberFormat="1" applyFont="1" applyFill="1" applyBorder="1" applyAlignment="1" applyProtection="1">
      <alignment horizontal="left" vertical="center"/>
    </xf>
    <xf numFmtId="0" fontId="18" fillId="4" borderId="15" xfId="0" applyFont="1" applyFill="1" applyBorder="1" applyAlignment="1" applyProtection="1">
      <alignment horizontal="left" vertical="center"/>
    </xf>
    <xf numFmtId="0" fontId="18" fillId="4" borderId="16" xfId="0" applyFont="1" applyFill="1" applyBorder="1" applyAlignment="1" applyProtection="1">
      <alignment horizontal="left" vertical="center"/>
    </xf>
    <xf numFmtId="0" fontId="18" fillId="4" borderId="17" xfId="0" applyFont="1" applyFill="1" applyBorder="1" applyAlignment="1" applyProtection="1">
      <alignment horizontal="left" vertical="center"/>
    </xf>
    <xf numFmtId="17" fontId="18" fillId="4" borderId="15" xfId="0" applyNumberFormat="1" applyFont="1" applyFill="1" applyBorder="1" applyAlignment="1" applyProtection="1">
      <alignment vertical="center"/>
    </xf>
    <xf numFmtId="0" fontId="47" fillId="0" borderId="32" xfId="0" applyFont="1" applyFill="1" applyBorder="1" applyAlignment="1" applyProtection="1">
      <alignment horizontal="left" vertical="center" wrapText="1"/>
    </xf>
    <xf numFmtId="0" fontId="47" fillId="0" borderId="0" xfId="0" applyFont="1" applyFill="1" applyBorder="1" applyAlignment="1" applyProtection="1">
      <alignment horizontal="left" vertical="center" wrapText="1"/>
    </xf>
    <xf numFmtId="0" fontId="18" fillId="4" borderId="20" xfId="0" applyFont="1" applyFill="1" applyBorder="1" applyAlignment="1" applyProtection="1">
      <alignment vertical="center"/>
    </xf>
    <xf numFmtId="0" fontId="0" fillId="4" borderId="20" xfId="0" applyFill="1" applyBorder="1" applyAlignment="1" applyProtection="1">
      <alignment vertical="center"/>
    </xf>
    <xf numFmtId="49" fontId="18" fillId="4" borderId="15" xfId="0" applyNumberFormat="1" applyFont="1" applyFill="1" applyBorder="1" applyAlignment="1" applyProtection="1">
      <alignment vertical="center"/>
    </xf>
    <xf numFmtId="49" fontId="18" fillId="4" borderId="21" xfId="0" applyNumberFormat="1" applyFont="1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4" borderId="23" xfId="0" applyFill="1" applyBorder="1" applyAlignment="1" applyProtection="1">
      <alignment vertical="center"/>
    </xf>
    <xf numFmtId="0" fontId="47" fillId="0" borderId="0" xfId="0" applyFont="1" applyFill="1" applyBorder="1" applyAlignment="1" applyProtection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0000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76203</xdr:colOff>
      <xdr:row>39</xdr:row>
      <xdr:rowOff>12537</xdr:rowOff>
    </xdr:from>
    <xdr:to>
      <xdr:col>28</xdr:col>
      <xdr:colOff>50131</xdr:colOff>
      <xdr:row>40</xdr:row>
      <xdr:rowOff>100264</xdr:rowOff>
    </xdr:to>
    <xdr:cxnSp macro="">
      <xdr:nvCxn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 noChangeShapeType="1"/>
        </xdr:cNvCxnSpPr>
      </xdr:nvCxnSpPr>
      <xdr:spPr bwMode="auto">
        <a:xfrm rot="10800000">
          <a:off x="4698335" y="8474748"/>
          <a:ext cx="485270" cy="218069"/>
        </a:xfrm>
        <a:prstGeom prst="bentConnector3">
          <a:avLst>
            <a:gd name="adj1" fmla="val 9958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170447</xdr:colOff>
      <xdr:row>54</xdr:row>
      <xdr:rowOff>120315</xdr:rowOff>
    </xdr:from>
    <xdr:to>
      <xdr:col>33</xdr:col>
      <xdr:colOff>31082</xdr:colOff>
      <xdr:row>56</xdr:row>
      <xdr:rowOff>227095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527F126-E808-441C-A195-E92339525ED4}"/>
            </a:ext>
          </a:extLst>
        </xdr:cNvPr>
        <xdr:cNvSpPr txBox="1"/>
      </xdr:nvSpPr>
      <xdr:spPr>
        <a:xfrm>
          <a:off x="922421" y="11650578"/>
          <a:ext cx="5094372" cy="56799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chemeClr val="accent6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↓こちらの入力セルに入力してください。</a:t>
          </a:r>
        </a:p>
      </xdr:txBody>
    </xdr:sp>
    <xdr:clientData/>
  </xdr:twoCellAnchor>
  <xdr:twoCellAnchor>
    <xdr:from>
      <xdr:col>22</xdr:col>
      <xdr:colOff>140369</xdr:colOff>
      <xdr:row>29</xdr:row>
      <xdr:rowOff>300790</xdr:rowOff>
    </xdr:from>
    <xdr:to>
      <xdr:col>38</xdr:col>
      <xdr:colOff>140368</xdr:colOff>
      <xdr:row>31</xdr:row>
      <xdr:rowOff>50132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DFE131-AADB-47A9-BCEF-EB3140C680EA}"/>
            </a:ext>
          </a:extLst>
        </xdr:cNvPr>
        <xdr:cNvSpPr txBox="1"/>
      </xdr:nvSpPr>
      <xdr:spPr>
        <a:xfrm>
          <a:off x="4251158" y="6356685"/>
          <a:ext cx="2727157" cy="250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（何々様方、寮、マンション名等を記入）</a:t>
          </a:r>
        </a:p>
      </xdr:txBody>
    </xdr:sp>
    <xdr:clientData/>
  </xdr:twoCellAnchor>
  <xdr:twoCellAnchor>
    <xdr:from>
      <xdr:col>22</xdr:col>
      <xdr:colOff>120317</xdr:colOff>
      <xdr:row>50</xdr:row>
      <xdr:rowOff>290763</xdr:rowOff>
    </xdr:from>
    <xdr:to>
      <xdr:col>38</xdr:col>
      <xdr:colOff>120316</xdr:colOff>
      <xdr:row>52</xdr:row>
      <xdr:rowOff>40105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AC56F7C-5682-4674-A4FB-5181B384364E}"/>
            </a:ext>
          </a:extLst>
        </xdr:cNvPr>
        <xdr:cNvSpPr txBox="1"/>
      </xdr:nvSpPr>
      <xdr:spPr>
        <a:xfrm>
          <a:off x="4231106" y="10898605"/>
          <a:ext cx="2727157" cy="250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（何々様方、寮、マンション名等を記入）</a:t>
          </a:r>
        </a:p>
      </xdr:txBody>
    </xdr:sp>
    <xdr:clientData/>
  </xdr:twoCellAnchor>
  <xdr:twoCellAnchor>
    <xdr:from>
      <xdr:col>5</xdr:col>
      <xdr:colOff>50130</xdr:colOff>
      <xdr:row>12</xdr:row>
      <xdr:rowOff>0</xdr:rowOff>
    </xdr:from>
    <xdr:to>
      <xdr:col>6</xdr:col>
      <xdr:colOff>12530</xdr:colOff>
      <xdr:row>12</xdr:row>
      <xdr:rowOff>95249</xdr:rowOff>
    </xdr:to>
    <xdr:cxnSp macro="">
      <xdr:nvCxnSpPr>
        <xdr:cNvPr id="14" name="AutoShape 1">
          <a:extLst>
            <a:ext uri="{FF2B5EF4-FFF2-40B4-BE49-F238E27FC236}">
              <a16:creationId xmlns:a16="http://schemas.microsoft.com/office/drawing/2014/main" id="{18DA8D00-6220-482B-915B-E2D0C6E63165}"/>
            </a:ext>
          </a:extLst>
        </xdr:cNvPr>
        <xdr:cNvCxnSpPr>
          <a:cxnSpLocks noChangeShapeType="1"/>
        </xdr:cNvCxnSpPr>
      </xdr:nvCxnSpPr>
      <xdr:spPr bwMode="auto">
        <a:xfrm rot="10800000">
          <a:off x="1213183" y="2817395"/>
          <a:ext cx="142873" cy="95249"/>
        </a:xfrm>
        <a:prstGeom prst="bentConnector3">
          <a:avLst>
            <a:gd name="adj1" fmla="val 10833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</xdr:col>
      <xdr:colOff>119536</xdr:colOff>
      <xdr:row>18</xdr:row>
      <xdr:rowOff>0</xdr:rowOff>
    </xdr:from>
    <xdr:to>
      <xdr:col>25</xdr:col>
      <xdr:colOff>234522</xdr:colOff>
      <xdr:row>19</xdr:row>
      <xdr:rowOff>100428</xdr:rowOff>
    </xdr:to>
    <xdr:cxnSp macro="">
      <xdr:nvCxnSpPr>
        <xdr:cNvPr id="17" name="AutoShape 1">
          <a:extLst>
            <a:ext uri="{FF2B5EF4-FFF2-40B4-BE49-F238E27FC236}">
              <a16:creationId xmlns:a16="http://schemas.microsoft.com/office/drawing/2014/main" id="{C7BC91BA-B8A4-4EF7-ACD1-C70BD579C4C9}"/>
            </a:ext>
          </a:extLst>
        </xdr:cNvPr>
        <xdr:cNvCxnSpPr>
          <a:cxnSpLocks noChangeShapeType="1"/>
        </xdr:cNvCxnSpPr>
      </xdr:nvCxnSpPr>
      <xdr:spPr bwMode="auto">
        <a:xfrm rot="16200000" flipV="1">
          <a:off x="6546665" y="3840821"/>
          <a:ext cx="233778" cy="114986"/>
        </a:xfrm>
        <a:prstGeom prst="bentConnector3">
          <a:avLst>
            <a:gd name="adj1" fmla="val 19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127001</xdr:colOff>
      <xdr:row>18</xdr:row>
      <xdr:rowOff>0</xdr:rowOff>
    </xdr:from>
    <xdr:to>
      <xdr:col>35</xdr:col>
      <xdr:colOff>152607</xdr:colOff>
      <xdr:row>18</xdr:row>
      <xdr:rowOff>97662</xdr:rowOff>
    </xdr:to>
    <xdr:cxnSp macro="">
      <xdr:nvCxnSpPr>
        <xdr:cNvPr id="18" name="AutoShape 3">
          <a:extLst>
            <a:ext uri="{FF2B5EF4-FFF2-40B4-BE49-F238E27FC236}">
              <a16:creationId xmlns:a16="http://schemas.microsoft.com/office/drawing/2014/main" id="{63D7120E-FFEC-4EA3-9065-7415BD0402BB}"/>
            </a:ext>
          </a:extLst>
        </xdr:cNvPr>
        <xdr:cNvCxnSpPr>
          <a:cxnSpLocks noChangeShapeType="1"/>
        </xdr:cNvCxnSpPr>
      </xdr:nvCxnSpPr>
      <xdr:spPr bwMode="auto">
        <a:xfrm rot="10800000">
          <a:off x="8480426" y="3781425"/>
          <a:ext cx="825706" cy="97662"/>
        </a:xfrm>
        <a:prstGeom prst="bentConnector3">
          <a:avLst>
            <a:gd name="adj1" fmla="val 997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40104</xdr:colOff>
      <xdr:row>1</xdr:row>
      <xdr:rowOff>80210</xdr:rowOff>
    </xdr:from>
    <xdr:to>
      <xdr:col>69</xdr:col>
      <xdr:colOff>140368</xdr:colOff>
      <xdr:row>12</xdr:row>
      <xdr:rowOff>60157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6A6D07-05B5-4597-AEBE-E4D90BC1D72D}"/>
            </a:ext>
          </a:extLst>
        </xdr:cNvPr>
        <xdr:cNvSpPr txBox="1"/>
      </xdr:nvSpPr>
      <xdr:spPr>
        <a:xfrm>
          <a:off x="8412078" y="310815"/>
          <a:ext cx="3850106" cy="2566737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600">
              <a:solidFill>
                <a:schemeClr val="bg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下にある入力フォームへ入力してください。</a:t>
          </a:r>
          <a:endParaRPr kumimoji="1" lang="en-US" altLang="ja-JP" sz="1600">
            <a:solidFill>
              <a:schemeClr val="bg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endParaRPr kumimoji="1" lang="en-US" altLang="ja-JP" sz="1600">
            <a:solidFill>
              <a:schemeClr val="bg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600">
              <a:solidFill>
                <a:schemeClr val="bg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入力後、左の様式に正しく反映されていること、記載内容に誤りが無いことを再度ご確認ください。</a:t>
          </a:r>
          <a:endParaRPr kumimoji="1" lang="en-US" altLang="ja-JP" sz="1600">
            <a:solidFill>
              <a:schemeClr val="bg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170447</xdr:colOff>
      <xdr:row>54</xdr:row>
      <xdr:rowOff>120315</xdr:rowOff>
    </xdr:from>
    <xdr:to>
      <xdr:col>33</xdr:col>
      <xdr:colOff>31082</xdr:colOff>
      <xdr:row>56</xdr:row>
      <xdr:rowOff>227095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7FB770-2D0C-45FD-BD43-DA65A52AC32C}"/>
            </a:ext>
          </a:extLst>
        </xdr:cNvPr>
        <xdr:cNvSpPr txBox="1"/>
      </xdr:nvSpPr>
      <xdr:spPr>
        <a:xfrm>
          <a:off x="913397" y="11693190"/>
          <a:ext cx="5118435" cy="5639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chemeClr val="accent6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↓こちらの入力セルに入力してください。</a:t>
          </a:r>
        </a:p>
      </xdr:txBody>
    </xdr:sp>
    <xdr:clientData/>
  </xdr:twoCellAnchor>
  <xdr:twoCellAnchor>
    <xdr:from>
      <xdr:col>5</xdr:col>
      <xdr:colOff>50130</xdr:colOff>
      <xdr:row>12</xdr:row>
      <xdr:rowOff>0</xdr:rowOff>
    </xdr:from>
    <xdr:to>
      <xdr:col>6</xdr:col>
      <xdr:colOff>12530</xdr:colOff>
      <xdr:row>12</xdr:row>
      <xdr:rowOff>95249</xdr:rowOff>
    </xdr:to>
    <xdr:cxnSp macro="">
      <xdr:nvCxnSpPr>
        <xdr:cNvPr id="6" name="AutoShape 1">
          <a:extLst>
            <a:ext uri="{FF2B5EF4-FFF2-40B4-BE49-F238E27FC236}">
              <a16:creationId xmlns:a16="http://schemas.microsoft.com/office/drawing/2014/main" id="{EAF0D27F-519C-4F96-9508-4D2C5DDC68A2}"/>
            </a:ext>
          </a:extLst>
        </xdr:cNvPr>
        <xdr:cNvCxnSpPr>
          <a:cxnSpLocks noChangeShapeType="1"/>
        </xdr:cNvCxnSpPr>
      </xdr:nvCxnSpPr>
      <xdr:spPr bwMode="auto">
        <a:xfrm rot="10800000">
          <a:off x="1202655" y="2828925"/>
          <a:ext cx="143375" cy="95249"/>
        </a:xfrm>
        <a:prstGeom prst="bentConnector3">
          <a:avLst>
            <a:gd name="adj1" fmla="val 10833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</xdr:col>
      <xdr:colOff>119536</xdr:colOff>
      <xdr:row>18</xdr:row>
      <xdr:rowOff>0</xdr:rowOff>
    </xdr:from>
    <xdr:to>
      <xdr:col>25</xdr:col>
      <xdr:colOff>234522</xdr:colOff>
      <xdr:row>19</xdr:row>
      <xdr:rowOff>100428</xdr:rowOff>
    </xdr:to>
    <xdr:cxnSp macro="">
      <xdr:nvCxnSpPr>
        <xdr:cNvPr id="7" name="AutoShape 1">
          <a:extLst>
            <a:ext uri="{FF2B5EF4-FFF2-40B4-BE49-F238E27FC236}">
              <a16:creationId xmlns:a16="http://schemas.microsoft.com/office/drawing/2014/main" id="{9AE5B11A-B443-44C7-92BB-4D9A08914CCA}"/>
            </a:ext>
          </a:extLst>
        </xdr:cNvPr>
        <xdr:cNvCxnSpPr>
          <a:cxnSpLocks noChangeShapeType="1"/>
        </xdr:cNvCxnSpPr>
      </xdr:nvCxnSpPr>
      <xdr:spPr bwMode="auto">
        <a:xfrm rot="16200000" flipV="1">
          <a:off x="4655953" y="4017033"/>
          <a:ext cx="233778" cy="48311"/>
        </a:xfrm>
        <a:prstGeom prst="bentConnector3">
          <a:avLst>
            <a:gd name="adj1" fmla="val 1919"/>
          </a:avLst>
        </a:prstGeom>
        <a:ln>
          <a:headEnd/>
          <a:tailEnd type="triangle" w="sm" len="sm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127001</xdr:colOff>
      <xdr:row>18</xdr:row>
      <xdr:rowOff>0</xdr:rowOff>
    </xdr:from>
    <xdr:to>
      <xdr:col>35</xdr:col>
      <xdr:colOff>152607</xdr:colOff>
      <xdr:row>18</xdr:row>
      <xdr:rowOff>97662</xdr:rowOff>
    </xdr:to>
    <xdr:cxnSp macro="">
      <xdr:nvCxnSpPr>
        <xdr:cNvPr id="8" name="AutoShape 3">
          <a:extLst>
            <a:ext uri="{FF2B5EF4-FFF2-40B4-BE49-F238E27FC236}">
              <a16:creationId xmlns:a16="http://schemas.microsoft.com/office/drawing/2014/main" id="{9FED9CFD-2FEE-4DAE-A1F1-622297DF8D58}"/>
            </a:ext>
          </a:extLst>
        </xdr:cNvPr>
        <xdr:cNvCxnSpPr>
          <a:cxnSpLocks noChangeShapeType="1"/>
        </xdr:cNvCxnSpPr>
      </xdr:nvCxnSpPr>
      <xdr:spPr bwMode="auto">
        <a:xfrm rot="10800000">
          <a:off x="5956301" y="3924300"/>
          <a:ext cx="539956" cy="97662"/>
        </a:xfrm>
        <a:prstGeom prst="bentConnector3">
          <a:avLst>
            <a:gd name="adj1" fmla="val 99703"/>
          </a:avLst>
        </a:prstGeom>
        <a:ln>
          <a:headEnd/>
          <a:tailEnd type="triangle" w="sm" len="sm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119536</xdr:colOff>
      <xdr:row>18</xdr:row>
      <xdr:rowOff>0</xdr:rowOff>
    </xdr:from>
    <xdr:to>
      <xdr:col>25</xdr:col>
      <xdr:colOff>234522</xdr:colOff>
      <xdr:row>19</xdr:row>
      <xdr:rowOff>100428</xdr:rowOff>
    </xdr:to>
    <xdr:cxnSp macro="">
      <xdr:nvCxnSpPr>
        <xdr:cNvPr id="9" name="AutoShape 1">
          <a:extLst>
            <a:ext uri="{FF2B5EF4-FFF2-40B4-BE49-F238E27FC236}">
              <a16:creationId xmlns:a16="http://schemas.microsoft.com/office/drawing/2014/main" id="{2FFAB82F-EFBA-40BA-B911-F46C2A25A43A}"/>
            </a:ext>
          </a:extLst>
        </xdr:cNvPr>
        <xdr:cNvCxnSpPr>
          <a:cxnSpLocks noChangeShapeType="1"/>
        </xdr:cNvCxnSpPr>
      </xdr:nvCxnSpPr>
      <xdr:spPr bwMode="auto">
        <a:xfrm rot="16200000" flipV="1">
          <a:off x="4655953" y="4017033"/>
          <a:ext cx="233778" cy="48311"/>
        </a:xfrm>
        <a:prstGeom prst="bentConnector3">
          <a:avLst>
            <a:gd name="adj1" fmla="val 19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127001</xdr:colOff>
      <xdr:row>18</xdr:row>
      <xdr:rowOff>0</xdr:rowOff>
    </xdr:from>
    <xdr:to>
      <xdr:col>35</xdr:col>
      <xdr:colOff>152607</xdr:colOff>
      <xdr:row>18</xdr:row>
      <xdr:rowOff>97662</xdr:rowOff>
    </xdr:to>
    <xdr:cxnSp macro="">
      <xdr:nvCxnSpPr>
        <xdr:cNvPr id="10" name="AutoShape 3">
          <a:extLst>
            <a:ext uri="{FF2B5EF4-FFF2-40B4-BE49-F238E27FC236}">
              <a16:creationId xmlns:a16="http://schemas.microsoft.com/office/drawing/2014/main" id="{96D21A9C-E4C1-44EA-9BDA-15BE0090C88E}"/>
            </a:ext>
          </a:extLst>
        </xdr:cNvPr>
        <xdr:cNvCxnSpPr>
          <a:cxnSpLocks noChangeShapeType="1"/>
        </xdr:cNvCxnSpPr>
      </xdr:nvCxnSpPr>
      <xdr:spPr bwMode="auto">
        <a:xfrm rot="10800000">
          <a:off x="5956301" y="3924300"/>
          <a:ext cx="539956" cy="97662"/>
        </a:xfrm>
        <a:prstGeom prst="bentConnector3">
          <a:avLst>
            <a:gd name="adj1" fmla="val 997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</xdr:col>
      <xdr:colOff>76203</xdr:colOff>
      <xdr:row>39</xdr:row>
      <xdr:rowOff>12537</xdr:rowOff>
    </xdr:from>
    <xdr:to>
      <xdr:col>28</xdr:col>
      <xdr:colOff>50131</xdr:colOff>
      <xdr:row>40</xdr:row>
      <xdr:rowOff>100264</xdr:rowOff>
    </xdr:to>
    <xdr:cxnSp macro="">
      <xdr:nvCxnSpPr>
        <xdr:cNvPr id="11" name="AutoShape 2">
          <a:extLst>
            <a:ext uri="{FF2B5EF4-FFF2-40B4-BE49-F238E27FC236}">
              <a16:creationId xmlns:a16="http://schemas.microsoft.com/office/drawing/2014/main" id="{FAD5B7CD-FFDA-49E0-8DD7-42345DEC461B}"/>
            </a:ext>
          </a:extLst>
        </xdr:cNvPr>
        <xdr:cNvCxnSpPr>
          <a:cxnSpLocks noChangeShapeType="1"/>
        </xdr:cNvCxnSpPr>
      </xdr:nvCxnSpPr>
      <xdr:spPr bwMode="auto">
        <a:xfrm rot="10800000">
          <a:off x="4705353" y="8508837"/>
          <a:ext cx="488278" cy="221077"/>
        </a:xfrm>
        <a:prstGeom prst="bentConnector3">
          <a:avLst>
            <a:gd name="adj1" fmla="val 9958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200526</xdr:colOff>
      <xdr:row>1</xdr:row>
      <xdr:rowOff>230606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95A8E6-526B-4FE8-A498-A5D231BC1876}"/>
            </a:ext>
          </a:extLst>
        </xdr:cNvPr>
        <xdr:cNvSpPr txBox="1"/>
      </xdr:nvSpPr>
      <xdr:spPr>
        <a:xfrm>
          <a:off x="0" y="0"/>
          <a:ext cx="1163052" cy="461211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  <a:endParaRPr kumimoji="1" lang="ja-JP" altLang="en-US" sz="9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100262</xdr:colOff>
      <xdr:row>1</xdr:row>
      <xdr:rowOff>320843</xdr:rowOff>
    </xdr:from>
    <xdr:to>
      <xdr:col>25</xdr:col>
      <xdr:colOff>130342</xdr:colOff>
      <xdr:row>4</xdr:row>
      <xdr:rowOff>130343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C91EEE-7348-4A0E-850B-1AE0EBD4CCB3}"/>
            </a:ext>
          </a:extLst>
        </xdr:cNvPr>
        <xdr:cNvSpPr txBox="1"/>
      </xdr:nvSpPr>
      <xdr:spPr>
        <a:xfrm>
          <a:off x="601578" y="551448"/>
          <a:ext cx="4150896" cy="571500"/>
        </a:xfrm>
        <a:prstGeom prst="rect">
          <a:avLst/>
        </a:prstGeom>
        <a:solidFill>
          <a:schemeClr val="accent4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マイナンバー届出書と一緒にマイナンバー提出用封筒に入れ所属部局の人事担当へ提出してください。</a:t>
          </a:r>
          <a:endParaRPr kumimoji="1" lang="ja-JP" altLang="en-US" sz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65288;%5eo&#65342;)&#36039;&#26684;&#31649;&#29702;&#35506;&#20491;&#20154;&#12405;&#12361;&#12427;&#12384;\&#20837;&#21147;&#29992;&#32025;\&#9661;&#36039;&#26684;&#21462;&#24471;&#38306;&#36899;&#965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X表"/>
      <sheetName val="Y表"/>
      <sheetName val="Y裏"/>
      <sheetName val="内部Ｙ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V89"/>
  <sheetViews>
    <sheetView showGridLines="0" tabSelected="1" zoomScale="95" workbookViewId="0">
      <selection activeCell="A2" sqref="A2:AS2"/>
    </sheetView>
  </sheetViews>
  <sheetFormatPr defaultColWidth="2.25" defaultRowHeight="18" customHeight="1" x14ac:dyDescent="0.15"/>
  <cols>
    <col min="1" max="3" width="3.25" style="1" customWidth="1"/>
    <col min="4" max="4" width="2.75" style="1" customWidth="1"/>
    <col min="5" max="5" width="2.625" style="1" customWidth="1"/>
    <col min="6" max="7" width="2.375" style="1" customWidth="1"/>
    <col min="8" max="13" width="2.25" style="1"/>
    <col min="14" max="14" width="2.625" style="1" bestFit="1" customWidth="1"/>
    <col min="15" max="16384" width="2.25" style="1"/>
  </cols>
  <sheetData>
    <row r="1" spans="1:50" ht="18" customHeight="1" x14ac:dyDescent="0.15">
      <c r="A1" s="270" t="s">
        <v>0</v>
      </c>
      <c r="B1" s="270"/>
      <c r="C1" s="270"/>
      <c r="D1" s="270"/>
      <c r="E1" s="281" t="s">
        <v>199</v>
      </c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78" t="str">
        <f>IF(N60="","",N60)</f>
        <v/>
      </c>
      <c r="AO1" s="278"/>
      <c r="AP1" s="278"/>
      <c r="AQ1" s="278"/>
      <c r="AR1" s="278"/>
    </row>
    <row r="2" spans="1:50" ht="36" customHeight="1" x14ac:dyDescent="0.15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</row>
    <row r="3" spans="1:50" s="2" customFormat="1" ht="12" customHeight="1" x14ac:dyDescent="0.15">
      <c r="AF3" s="279" t="str">
        <f>IF(N61="","令和　　　年　　　月　　　日",N61)</f>
        <v>令和　　　年　　　月　　　日</v>
      </c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</row>
    <row r="4" spans="1:50" ht="12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</row>
    <row r="5" spans="1:50" ht="13.5" customHeight="1" x14ac:dyDescent="0.15">
      <c r="A5" s="272" t="s">
        <v>2</v>
      </c>
      <c r="B5" s="272"/>
      <c r="C5" s="272"/>
      <c r="D5" s="272"/>
      <c r="E5" s="272"/>
      <c r="F5" s="217" t="s">
        <v>3</v>
      </c>
      <c r="G5" s="264" t="s">
        <v>4</v>
      </c>
      <c r="H5" s="264"/>
      <c r="I5" s="264"/>
      <c r="J5" s="264"/>
      <c r="K5" s="264"/>
      <c r="L5" s="273" t="s">
        <v>5</v>
      </c>
      <c r="M5" s="273"/>
      <c r="N5" s="273"/>
      <c r="O5" s="273"/>
      <c r="P5" s="273"/>
      <c r="Q5" s="273"/>
      <c r="R5" s="273"/>
      <c r="S5" s="273"/>
      <c r="T5" s="273"/>
      <c r="U5" s="2"/>
      <c r="V5" s="2"/>
      <c r="W5" s="2"/>
      <c r="X5" s="217" t="s">
        <v>6</v>
      </c>
      <c r="Y5" s="217"/>
      <c r="Z5" s="217"/>
      <c r="AA5" s="217"/>
      <c r="AB5" s="217"/>
      <c r="AC5" s="217"/>
      <c r="AD5" s="274" t="s">
        <v>78</v>
      </c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6"/>
    </row>
    <row r="6" spans="1:50" ht="15" customHeight="1" x14ac:dyDescent="0.15">
      <c r="A6" s="272"/>
      <c r="B6" s="272"/>
      <c r="C6" s="272"/>
      <c r="D6" s="272"/>
      <c r="E6" s="272"/>
      <c r="F6" s="217"/>
      <c r="G6" s="264" t="s">
        <v>7</v>
      </c>
      <c r="H6" s="264"/>
      <c r="I6" s="264" t="s">
        <v>8</v>
      </c>
      <c r="J6" s="264"/>
      <c r="K6" s="264"/>
      <c r="L6" s="277" t="s">
        <v>9</v>
      </c>
      <c r="M6" s="277"/>
      <c r="N6" s="277"/>
      <c r="O6" s="277"/>
      <c r="P6" s="277"/>
      <c r="Q6" s="277"/>
      <c r="R6" s="277"/>
      <c r="S6" s="277"/>
      <c r="T6" s="277"/>
      <c r="U6" s="2"/>
      <c r="V6" s="2"/>
      <c r="W6" s="2"/>
      <c r="X6" s="217"/>
      <c r="Y6" s="217"/>
      <c r="Z6" s="217"/>
      <c r="AA6" s="217"/>
      <c r="AB6" s="217"/>
      <c r="AC6" s="217"/>
      <c r="AD6" s="274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5"/>
      <c r="AR6" s="275"/>
      <c r="AS6" s="276"/>
    </row>
    <row r="7" spans="1:50" ht="15" customHeight="1" x14ac:dyDescent="0.15">
      <c r="A7" s="272"/>
      <c r="B7" s="272"/>
      <c r="C7" s="272"/>
      <c r="D7" s="272"/>
      <c r="E7" s="272"/>
      <c r="F7" s="142">
        <v>1</v>
      </c>
      <c r="G7" s="142">
        <v>2</v>
      </c>
      <c r="H7" s="142">
        <v>3</v>
      </c>
      <c r="I7" s="142">
        <v>4</v>
      </c>
      <c r="J7" s="142">
        <v>5</v>
      </c>
      <c r="K7" s="142">
        <v>6</v>
      </c>
      <c r="L7" s="142">
        <v>7</v>
      </c>
      <c r="M7" s="142">
        <v>8</v>
      </c>
      <c r="N7" s="142">
        <v>9</v>
      </c>
      <c r="O7" s="142">
        <v>10</v>
      </c>
      <c r="P7" s="142">
        <v>11</v>
      </c>
      <c r="Q7" s="142">
        <v>12</v>
      </c>
      <c r="R7" s="142">
        <v>13</v>
      </c>
      <c r="S7" s="142">
        <v>14</v>
      </c>
      <c r="T7" s="142">
        <v>15</v>
      </c>
      <c r="U7" s="2"/>
      <c r="V7" s="2"/>
      <c r="W7" s="2"/>
      <c r="X7" s="217" t="s">
        <v>10</v>
      </c>
      <c r="Y7" s="217"/>
      <c r="Z7" s="217"/>
      <c r="AA7" s="217"/>
      <c r="AB7" s="217"/>
      <c r="AC7" s="217"/>
      <c r="AD7" s="274" t="s">
        <v>79</v>
      </c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6"/>
    </row>
    <row r="8" spans="1:50" ht="24.75" customHeight="1" x14ac:dyDescent="0.15">
      <c r="A8" s="272"/>
      <c r="B8" s="272"/>
      <c r="C8" s="272"/>
      <c r="D8" s="272"/>
      <c r="E8" s="272"/>
      <c r="F8" s="158" t="s">
        <v>11</v>
      </c>
      <c r="G8" s="159" t="s">
        <v>154</v>
      </c>
      <c r="H8" s="159" t="s">
        <v>155</v>
      </c>
      <c r="I8" s="159" t="s">
        <v>156</v>
      </c>
      <c r="J8" s="159" t="s">
        <v>157</v>
      </c>
      <c r="K8" s="159" t="s">
        <v>158</v>
      </c>
      <c r="L8" s="103" t="str">
        <f>MID($N$62,1,1)</f>
        <v/>
      </c>
      <c r="M8" s="103" t="str">
        <f>MID($N$62,2,1)</f>
        <v/>
      </c>
      <c r="N8" s="103" t="str">
        <f>MID($N$62,3,1)</f>
        <v/>
      </c>
      <c r="O8" s="103" t="str">
        <f>MID($N$62,4,1)</f>
        <v/>
      </c>
      <c r="P8" s="103" t="str">
        <f>MID($N$62,5,1)</f>
        <v/>
      </c>
      <c r="Q8" s="103" t="str">
        <f>MID($N$62,6,1)</f>
        <v/>
      </c>
      <c r="R8" s="103" t="str">
        <f>MID($N$62,7,1)</f>
        <v/>
      </c>
      <c r="S8" s="103" t="str">
        <f>MID($N$62,8,1)</f>
        <v/>
      </c>
      <c r="T8" s="103" t="str">
        <f>MID($N$62,9,1)</f>
        <v/>
      </c>
      <c r="U8" s="2"/>
      <c r="V8" s="2"/>
      <c r="W8" s="2"/>
      <c r="X8" s="217"/>
      <c r="Y8" s="217"/>
      <c r="Z8" s="217"/>
      <c r="AA8" s="217"/>
      <c r="AB8" s="217"/>
      <c r="AC8" s="217"/>
      <c r="AD8" s="274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6"/>
    </row>
    <row r="9" spans="1:50" ht="11.25" customHeight="1" x14ac:dyDescent="0.15">
      <c r="A9" s="4"/>
      <c r="B9" s="4"/>
      <c r="C9" s="4"/>
      <c r="D9" s="4"/>
      <c r="E9" s="4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2"/>
      <c r="V9" s="2"/>
      <c r="W9" s="2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</row>
    <row r="10" spans="1:50" ht="25.5" customHeight="1" x14ac:dyDescent="0.15">
      <c r="A10" s="4"/>
      <c r="B10" s="4"/>
      <c r="C10" s="4"/>
      <c r="D10" s="4"/>
      <c r="E10" s="4"/>
      <c r="F10" s="6"/>
      <c r="G10" s="6"/>
      <c r="H10" s="6"/>
      <c r="I10" s="6"/>
      <c r="J10" s="6"/>
      <c r="K10" s="6"/>
      <c r="L10" s="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48"/>
      <c r="Y10" s="148"/>
      <c r="Z10" s="148"/>
      <c r="AA10" s="148"/>
      <c r="AB10" s="148"/>
      <c r="AC10" s="148"/>
      <c r="AD10" s="164" t="s">
        <v>188</v>
      </c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6"/>
      <c r="AR10" s="148"/>
      <c r="AS10" s="148"/>
      <c r="AT10" s="148"/>
      <c r="AU10" s="148"/>
      <c r="AV10" s="148"/>
      <c r="AW10" s="148"/>
      <c r="AX10" s="148"/>
    </row>
    <row r="11" spans="1:50" ht="15" customHeight="1" x14ac:dyDescent="0.15">
      <c r="A11" s="283" t="s">
        <v>12</v>
      </c>
      <c r="B11" s="284"/>
      <c r="C11" s="284"/>
      <c r="D11" s="284"/>
      <c r="E11" s="285"/>
      <c r="F11" s="3" t="s">
        <v>13</v>
      </c>
      <c r="G11" s="289" t="s">
        <v>14</v>
      </c>
      <c r="H11" s="289"/>
      <c r="I11" s="289" t="s">
        <v>15</v>
      </c>
      <c r="J11" s="289"/>
      <c r="K11" s="289" t="s">
        <v>16</v>
      </c>
      <c r="L11" s="289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48"/>
      <c r="Y11" s="148"/>
      <c r="Z11" s="148"/>
      <c r="AA11" s="148"/>
      <c r="AB11" s="148"/>
      <c r="AC11" s="148"/>
      <c r="AD11" s="167" t="s">
        <v>189</v>
      </c>
      <c r="AE11" s="167"/>
      <c r="AF11" s="149">
        <v>64</v>
      </c>
      <c r="AG11" s="149">
        <v>65</v>
      </c>
      <c r="AH11" s="149">
        <v>66</v>
      </c>
      <c r="AI11" s="149">
        <v>67</v>
      </c>
      <c r="AJ11" s="149">
        <v>68</v>
      </c>
      <c r="AK11" s="149">
        <v>69</v>
      </c>
      <c r="AL11" s="149">
        <v>70</v>
      </c>
      <c r="AM11" s="149">
        <v>71</v>
      </c>
      <c r="AN11" s="149">
        <v>72</v>
      </c>
      <c r="AO11" s="149">
        <v>73</v>
      </c>
      <c r="AP11" s="149">
        <v>74</v>
      </c>
      <c r="AQ11" s="149">
        <v>75</v>
      </c>
      <c r="AR11" s="148"/>
      <c r="AS11" s="148"/>
      <c r="AT11" s="148"/>
      <c r="AU11" s="148"/>
      <c r="AV11" s="148"/>
      <c r="AW11" s="148"/>
      <c r="AX11" s="148"/>
    </row>
    <row r="12" spans="1:50" ht="24.75" customHeight="1" x14ac:dyDescent="0.15">
      <c r="A12" s="286"/>
      <c r="B12" s="287"/>
      <c r="C12" s="287"/>
      <c r="D12" s="287"/>
      <c r="E12" s="288"/>
      <c r="F12" s="103" t="str">
        <f>MID($N$63,1,1)</f>
        <v/>
      </c>
      <c r="G12" s="103" t="str">
        <f>MID($N$63,2,1)</f>
        <v/>
      </c>
      <c r="H12" s="103" t="str">
        <f>MID($N$63,3,1)</f>
        <v/>
      </c>
      <c r="I12" s="103" t="str">
        <f>MID($N$63,4,1)</f>
        <v/>
      </c>
      <c r="J12" s="103" t="str">
        <f>MID($N$63,5,1)</f>
        <v/>
      </c>
      <c r="K12" s="103" t="str">
        <f>MID($N$63,6,1)</f>
        <v/>
      </c>
      <c r="L12" s="103" t="str">
        <f>MID($N$63,7,1)</f>
        <v/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48"/>
      <c r="Y12" s="148"/>
      <c r="Z12" s="148"/>
      <c r="AA12" s="148"/>
      <c r="AB12" s="148"/>
      <c r="AC12" s="148"/>
      <c r="AD12" s="167"/>
      <c r="AE12" s="167"/>
      <c r="AF12" s="104" t="str">
        <f>MID($N$64,1,1)</f>
        <v/>
      </c>
      <c r="AG12" s="104" t="str">
        <f>MID($N$64,2,1)</f>
        <v/>
      </c>
      <c r="AH12" s="104" t="str">
        <f>MID($N$64,3,1)</f>
        <v/>
      </c>
      <c r="AI12" s="104" t="str">
        <f>MID($N$64,4,1)</f>
        <v/>
      </c>
      <c r="AJ12" s="104" t="str">
        <f>MID($N$64,5,1)</f>
        <v/>
      </c>
      <c r="AK12" s="104" t="str">
        <f>MID($N$64,6,1)</f>
        <v/>
      </c>
      <c r="AL12" s="104" t="str">
        <f>MID($N$64,7,1)</f>
        <v/>
      </c>
      <c r="AM12" s="104" t="str">
        <f>MID($N$64,8,1)</f>
        <v/>
      </c>
      <c r="AN12" s="104" t="str">
        <f>MID($N$64,9,1)</f>
        <v/>
      </c>
      <c r="AO12" s="104" t="str">
        <f>MID($N$64,10,1)</f>
        <v/>
      </c>
      <c r="AP12" s="104" t="str">
        <f>MID($N$64,11,1)</f>
        <v/>
      </c>
      <c r="AQ12" s="104" t="str">
        <f>MID($N$64,12,1)</f>
        <v/>
      </c>
      <c r="AR12" s="148"/>
      <c r="AS12" s="148"/>
      <c r="AT12" s="148"/>
      <c r="AU12" s="148"/>
      <c r="AV12" s="148"/>
      <c r="AW12" s="148"/>
      <c r="AX12" s="148"/>
    </row>
    <row r="13" spans="1:50" ht="15" customHeight="1" x14ac:dyDescent="0.15">
      <c r="A13" s="4"/>
      <c r="B13" s="4"/>
      <c r="C13" s="4"/>
      <c r="D13" s="4"/>
      <c r="E13" s="4"/>
      <c r="F13" s="6"/>
      <c r="G13" s="168" t="s">
        <v>190</v>
      </c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9"/>
      <c r="S13" s="9"/>
      <c r="T13" s="9"/>
      <c r="U13" s="9"/>
      <c r="V13" s="9"/>
      <c r="W13" s="9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</row>
    <row r="14" spans="1:50" ht="6" customHeight="1" x14ac:dyDescent="0.15">
      <c r="A14" s="10"/>
      <c r="B14" s="10"/>
      <c r="C14" s="10"/>
      <c r="D14" s="10"/>
      <c r="E14" s="10"/>
      <c r="F14" s="2"/>
      <c r="G14" s="2"/>
      <c r="H14" s="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</row>
    <row r="15" spans="1:50" ht="12.75" customHeight="1" x14ac:dyDescent="0.15">
      <c r="A15" s="290" t="s">
        <v>17</v>
      </c>
      <c r="B15" s="291"/>
      <c r="C15" s="292"/>
      <c r="D15" s="264" t="s">
        <v>18</v>
      </c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 t="s">
        <v>19</v>
      </c>
      <c r="AA15" s="264"/>
      <c r="AB15" s="264"/>
      <c r="AC15" s="264"/>
      <c r="AD15" s="264"/>
      <c r="AE15" s="264"/>
      <c r="AF15" s="264"/>
      <c r="AG15" s="217" t="s">
        <v>20</v>
      </c>
      <c r="AH15" s="261" t="s">
        <v>21</v>
      </c>
      <c r="AI15" s="261"/>
      <c r="AJ15" s="261"/>
      <c r="AK15" s="261"/>
      <c r="AL15" s="261"/>
      <c r="AM15" s="261"/>
      <c r="AN15" s="261"/>
      <c r="AO15" s="261"/>
      <c r="AP15" s="261"/>
      <c r="AQ15" s="261"/>
    </row>
    <row r="16" spans="1:50" ht="12.75" customHeight="1" x14ac:dyDescent="0.15">
      <c r="A16" s="293"/>
      <c r="B16" s="294"/>
      <c r="C16" s="295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11" t="s">
        <v>22</v>
      </c>
      <c r="AA16" s="261" t="s">
        <v>23</v>
      </c>
      <c r="AB16" s="261"/>
      <c r="AC16" s="261" t="s">
        <v>24</v>
      </c>
      <c r="AD16" s="261"/>
      <c r="AE16" s="261" t="s">
        <v>25</v>
      </c>
      <c r="AF16" s="261"/>
      <c r="AG16" s="217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</row>
    <row r="17" spans="1:45" ht="15" customHeight="1" x14ac:dyDescent="0.15">
      <c r="A17" s="293"/>
      <c r="B17" s="294"/>
      <c r="C17" s="295"/>
      <c r="D17" s="263" t="s">
        <v>26</v>
      </c>
      <c r="E17" s="263"/>
      <c r="F17" s="143">
        <v>19</v>
      </c>
      <c r="G17" s="143">
        <v>20</v>
      </c>
      <c r="H17" s="143">
        <v>21</v>
      </c>
      <c r="I17" s="143">
        <v>22</v>
      </c>
      <c r="J17" s="143">
        <v>23</v>
      </c>
      <c r="K17" s="143">
        <v>24</v>
      </c>
      <c r="L17" s="143">
        <v>25</v>
      </c>
      <c r="M17" s="143">
        <v>26</v>
      </c>
      <c r="N17" s="143">
        <v>27</v>
      </c>
      <c r="O17" s="143">
        <v>28</v>
      </c>
      <c r="P17" s="143">
        <v>29</v>
      </c>
      <c r="Q17" s="143">
        <v>30</v>
      </c>
      <c r="R17" s="143">
        <v>31</v>
      </c>
      <c r="S17" s="143">
        <v>32</v>
      </c>
      <c r="T17" s="143">
        <v>33</v>
      </c>
      <c r="U17" s="143">
        <v>34</v>
      </c>
      <c r="V17" s="143">
        <v>35</v>
      </c>
      <c r="W17" s="143">
        <v>36</v>
      </c>
      <c r="X17" s="143">
        <v>37</v>
      </c>
      <c r="Y17" s="143">
        <v>38</v>
      </c>
      <c r="Z17" s="143">
        <v>39</v>
      </c>
      <c r="AA17" s="143">
        <v>40</v>
      </c>
      <c r="AB17" s="143">
        <v>41</v>
      </c>
      <c r="AC17" s="143">
        <v>42</v>
      </c>
      <c r="AD17" s="143">
        <v>43</v>
      </c>
      <c r="AE17" s="143">
        <v>44</v>
      </c>
      <c r="AF17" s="143">
        <v>45</v>
      </c>
      <c r="AG17" s="143">
        <v>46</v>
      </c>
      <c r="AH17" s="143">
        <v>47</v>
      </c>
      <c r="AI17" s="143">
        <v>48</v>
      </c>
      <c r="AJ17" s="143">
        <v>49</v>
      </c>
      <c r="AK17" s="143">
        <v>50</v>
      </c>
      <c r="AL17" s="143">
        <v>51</v>
      </c>
      <c r="AM17" s="143">
        <v>52</v>
      </c>
      <c r="AN17" s="143">
        <v>53</v>
      </c>
      <c r="AO17" s="143">
        <v>54</v>
      </c>
      <c r="AP17" s="143">
        <v>55</v>
      </c>
      <c r="AQ17" s="143">
        <v>56</v>
      </c>
    </row>
    <row r="18" spans="1:45" ht="24.75" customHeight="1" x14ac:dyDescent="0.15">
      <c r="A18" s="293"/>
      <c r="B18" s="294"/>
      <c r="C18" s="295"/>
      <c r="D18" s="263"/>
      <c r="E18" s="263"/>
      <c r="F18" s="104" t="str">
        <f>MID($N$65,1,1)</f>
        <v/>
      </c>
      <c r="G18" s="104" t="str">
        <f>MID($N$65,2,1)</f>
        <v/>
      </c>
      <c r="H18" s="104" t="str">
        <f>MID($N$65,3,1)</f>
        <v/>
      </c>
      <c r="I18" s="104" t="str">
        <f>MID($N$65,4,1)</f>
        <v/>
      </c>
      <c r="J18" s="104" t="str">
        <f>MID($N$65,5,1)</f>
        <v/>
      </c>
      <c r="K18" s="104" t="str">
        <f>MID($N$65,6,1)</f>
        <v/>
      </c>
      <c r="L18" s="104" t="str">
        <f>MID($N$65,7,1)</f>
        <v/>
      </c>
      <c r="M18" s="104" t="str">
        <f>MID($N$65,8,1)</f>
        <v/>
      </c>
      <c r="N18" s="104" t="str">
        <f>MID($N$65,9,1)</f>
        <v/>
      </c>
      <c r="O18" s="104" t="str">
        <f>MID($N$65,10,1)</f>
        <v/>
      </c>
      <c r="P18" s="104" t="str">
        <f>MID($N$65,11,1)</f>
        <v/>
      </c>
      <c r="Q18" s="104" t="str">
        <f>MID($N$65,12,1)</f>
        <v/>
      </c>
      <c r="R18" s="104" t="str">
        <f>MID($N$65,13,1)</f>
        <v/>
      </c>
      <c r="S18" s="104" t="str">
        <f>MID($N$65,14,1)</f>
        <v/>
      </c>
      <c r="T18" s="104" t="str">
        <f>MID($N$65,15,1)</f>
        <v/>
      </c>
      <c r="U18" s="104" t="str">
        <f>MID($N$65,16,1)</f>
        <v/>
      </c>
      <c r="V18" s="104" t="str">
        <f>MID($N$65,17,1)</f>
        <v/>
      </c>
      <c r="W18" s="104" t="str">
        <f>MID($N$65,18,1)</f>
        <v/>
      </c>
      <c r="X18" s="104" t="str">
        <f>MID($N$65,19,1)</f>
        <v/>
      </c>
      <c r="Y18" s="104" t="str">
        <f>MID($N$65,20,1)</f>
        <v/>
      </c>
      <c r="Z18" s="104" t="str">
        <f>MID($N$67,1,1)</f>
        <v/>
      </c>
      <c r="AA18" s="104" t="str">
        <f>MID($N$67,2,1)</f>
        <v/>
      </c>
      <c r="AB18" s="104" t="str">
        <f>MID($N$67,3,1)</f>
        <v/>
      </c>
      <c r="AC18" s="104" t="str">
        <f>MID($N$67,4,1)</f>
        <v/>
      </c>
      <c r="AD18" s="104" t="str">
        <f>MID($N$67,5,1)</f>
        <v/>
      </c>
      <c r="AE18" s="104" t="str">
        <f>MID($N$67,6,1)</f>
        <v/>
      </c>
      <c r="AF18" s="105" t="str">
        <f>MID($N$67,7,1)</f>
        <v/>
      </c>
      <c r="AG18" s="106" t="str">
        <f>MID($N$68,1,1)</f>
        <v/>
      </c>
      <c r="AH18" s="155" t="str">
        <f>MID($N$69,1,1)</f>
        <v/>
      </c>
      <c r="AI18" s="104" t="str">
        <f>MID($N$69,2,1)</f>
        <v/>
      </c>
      <c r="AJ18" s="104" t="str">
        <f>MID($N$69,3,1)</f>
        <v/>
      </c>
      <c r="AK18" s="104" t="str">
        <f>MID($N$69,4,1)</f>
        <v/>
      </c>
      <c r="AL18" s="104" t="str">
        <f>MID($N$69,5,1)</f>
        <v/>
      </c>
      <c r="AM18" s="104" t="str">
        <f>MID($N$69,6,1)</f>
        <v/>
      </c>
      <c r="AN18" s="104" t="str">
        <f>MID($N$69,7,1)</f>
        <v/>
      </c>
      <c r="AO18" s="103" t="str">
        <f>MID($N$69,8,1)</f>
        <v/>
      </c>
      <c r="AP18" s="103" t="str">
        <f>MID($N$69,9,1)</f>
        <v/>
      </c>
      <c r="AQ18" s="103" t="str">
        <f>MID($N$69,10,1)</f>
        <v/>
      </c>
    </row>
    <row r="19" spans="1:45" s="8" customFormat="1" ht="10.5" customHeight="1" x14ac:dyDescent="0.15">
      <c r="A19" s="293"/>
      <c r="B19" s="294"/>
      <c r="C19" s="295"/>
      <c r="D19" s="253" t="s">
        <v>27</v>
      </c>
      <c r="E19" s="254"/>
      <c r="F19" s="253" t="s">
        <v>28</v>
      </c>
      <c r="G19" s="188"/>
      <c r="H19" s="12"/>
      <c r="I19" s="12"/>
      <c r="J19" s="12"/>
      <c r="K19" s="12"/>
      <c r="L19" s="12"/>
      <c r="M19" s="12"/>
      <c r="N19" s="12"/>
      <c r="O19" s="188" t="s">
        <v>29</v>
      </c>
      <c r="P19" s="188"/>
      <c r="Q19" s="188"/>
      <c r="R19" s="12"/>
      <c r="S19" s="12"/>
      <c r="T19" s="12"/>
      <c r="U19" s="12"/>
      <c r="V19" s="12"/>
      <c r="W19" s="12"/>
      <c r="X19" s="12"/>
      <c r="Y19" s="13"/>
      <c r="AK19" s="169" t="s">
        <v>186</v>
      </c>
      <c r="AL19" s="169"/>
      <c r="AM19" s="169"/>
      <c r="AN19" s="169"/>
      <c r="AO19" s="169"/>
      <c r="AP19" s="169"/>
      <c r="AQ19" s="169"/>
      <c r="AR19" s="169"/>
      <c r="AS19" s="169"/>
    </row>
    <row r="20" spans="1:45" s="8" customFormat="1" ht="19.5" customHeight="1" x14ac:dyDescent="0.15">
      <c r="A20" s="296"/>
      <c r="B20" s="297"/>
      <c r="C20" s="298"/>
      <c r="D20" s="258"/>
      <c r="E20" s="260"/>
      <c r="F20" s="14"/>
      <c r="G20" s="197" t="str">
        <f>IF(N66="","",N66)</f>
        <v/>
      </c>
      <c r="H20" s="197">
        <f>[1]入力!$E$9</f>
        <v>0</v>
      </c>
      <c r="I20" s="197">
        <f>[1]入力!$E$9</f>
        <v>0</v>
      </c>
      <c r="J20" s="197">
        <f>[1]入力!$E$9</f>
        <v>0</v>
      </c>
      <c r="K20" s="197">
        <f>[1]入力!$E$9</f>
        <v>0</v>
      </c>
      <c r="L20" s="197">
        <f>[1]入力!$E$9</f>
        <v>0</v>
      </c>
      <c r="M20" s="197">
        <f>[1]入力!$E$9</f>
        <v>0</v>
      </c>
      <c r="N20" s="197">
        <f>[1]入力!$E$9</f>
        <v>0</v>
      </c>
      <c r="O20" s="197"/>
      <c r="P20" s="15"/>
      <c r="Q20" s="197" t="str">
        <f>IF(T66="","",T66)</f>
        <v/>
      </c>
      <c r="R20" s="197">
        <f>[1]入力!$H$9</f>
        <v>0</v>
      </c>
      <c r="S20" s="197">
        <f>[1]入力!$H$9</f>
        <v>0</v>
      </c>
      <c r="T20" s="197">
        <f>[1]入力!$H$9</f>
        <v>0</v>
      </c>
      <c r="U20" s="197">
        <f>[1]入力!$H$9</f>
        <v>0</v>
      </c>
      <c r="V20" s="197">
        <f>[1]入力!$H$9</f>
        <v>0</v>
      </c>
      <c r="W20" s="197">
        <f>[1]入力!$H$9</f>
        <v>0</v>
      </c>
      <c r="X20" s="197">
        <f>[1]入力!$H$9</f>
        <v>0</v>
      </c>
      <c r="Y20" s="198">
        <f>[1]入力!$H$9</f>
        <v>0</v>
      </c>
      <c r="AA20" s="170" t="s">
        <v>187</v>
      </c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</row>
    <row r="21" spans="1:45" ht="15" customHeight="1" x14ac:dyDescent="0.15">
      <c r="A21" s="245" t="s">
        <v>30</v>
      </c>
      <c r="B21" s="246"/>
      <c r="C21" s="265"/>
      <c r="D21" s="219" t="s">
        <v>31</v>
      </c>
      <c r="E21" s="219"/>
      <c r="F21" s="142">
        <v>19</v>
      </c>
      <c r="G21" s="142">
        <v>20</v>
      </c>
      <c r="H21" s="142">
        <v>21</v>
      </c>
      <c r="I21" s="142"/>
      <c r="J21" s="142">
        <v>22</v>
      </c>
      <c r="K21" s="142">
        <v>23</v>
      </c>
      <c r="L21" s="142">
        <v>24</v>
      </c>
      <c r="M21" s="142">
        <v>25</v>
      </c>
      <c r="N21" s="142">
        <v>26</v>
      </c>
      <c r="O21" s="142">
        <v>27</v>
      </c>
      <c r="P21" s="142">
        <v>28</v>
      </c>
      <c r="Q21" s="142">
        <v>29</v>
      </c>
      <c r="R21" s="142">
        <v>30</v>
      </c>
      <c r="S21" s="142">
        <v>31</v>
      </c>
      <c r="T21" s="142">
        <v>32</v>
      </c>
      <c r="U21" s="142">
        <v>33</v>
      </c>
      <c r="V21" s="142">
        <v>34</v>
      </c>
      <c r="W21" s="142">
        <v>35</v>
      </c>
      <c r="X21" s="142">
        <v>36</v>
      </c>
      <c r="Y21" s="142">
        <v>37</v>
      </c>
      <c r="Z21" s="142">
        <v>38</v>
      </c>
      <c r="AA21" s="142">
        <v>39</v>
      </c>
      <c r="AB21" s="142">
        <v>40</v>
      </c>
      <c r="AC21" s="142">
        <v>41</v>
      </c>
      <c r="AD21" s="142">
        <v>42</v>
      </c>
      <c r="AE21" s="142">
        <v>43</v>
      </c>
      <c r="AF21" s="142">
        <v>44</v>
      </c>
      <c r="AG21" s="142">
        <v>45</v>
      </c>
      <c r="AH21" s="142">
        <v>46</v>
      </c>
      <c r="AI21" s="142">
        <v>47</v>
      </c>
      <c r="AJ21" s="142">
        <v>48</v>
      </c>
      <c r="AK21" s="142">
        <v>49</v>
      </c>
      <c r="AL21" s="142">
        <v>50</v>
      </c>
      <c r="AM21" s="142">
        <v>51</v>
      </c>
      <c r="AN21" s="142">
        <v>52</v>
      </c>
      <c r="AO21" s="142">
        <v>53</v>
      </c>
      <c r="AP21" s="142">
        <v>54</v>
      </c>
      <c r="AQ21" s="142">
        <v>55</v>
      </c>
      <c r="AR21" s="142">
        <v>56</v>
      </c>
      <c r="AS21" s="142">
        <v>57</v>
      </c>
    </row>
    <row r="22" spans="1:45" ht="24.75" customHeight="1" x14ac:dyDescent="0.15">
      <c r="A22" s="266"/>
      <c r="B22" s="267"/>
      <c r="C22" s="268"/>
      <c r="D22" s="219"/>
      <c r="E22" s="219"/>
      <c r="F22" s="103" t="str">
        <f>MID($N$70,1,1)</f>
        <v/>
      </c>
      <c r="G22" s="103" t="str">
        <f>MID($N$70,2,1)</f>
        <v/>
      </c>
      <c r="H22" s="103" t="str">
        <f>MID($N$70,3,1)</f>
        <v/>
      </c>
      <c r="I22" s="16" t="s">
        <v>32</v>
      </c>
      <c r="J22" s="103" t="str">
        <f>MID($N$70,4,1)</f>
        <v/>
      </c>
      <c r="K22" s="103" t="str">
        <f>MID($N$70,5,1)</f>
        <v/>
      </c>
      <c r="L22" s="103" t="str">
        <f>MID($N$70,6,1)</f>
        <v/>
      </c>
      <c r="M22" s="103" t="str">
        <f>MID($N$70,7,1)</f>
        <v/>
      </c>
      <c r="N22" s="103" t="str">
        <f>MID($N$71,1,1)</f>
        <v/>
      </c>
      <c r="O22" s="103" t="str">
        <f>MID($N$71,2,1)</f>
        <v/>
      </c>
      <c r="P22" s="103" t="str">
        <f>MID($N$71,3,1)</f>
        <v/>
      </c>
      <c r="Q22" s="103" t="str">
        <f>MID($N$71,4,1)</f>
        <v/>
      </c>
      <c r="R22" s="103" t="str">
        <f>MID($N$71,5,1)</f>
        <v/>
      </c>
      <c r="S22" s="103" t="str">
        <f>MID($N$71,6,1)</f>
        <v/>
      </c>
      <c r="T22" s="103" t="str">
        <f>MID($N$71,7,1)</f>
        <v/>
      </c>
      <c r="U22" s="103" t="str">
        <f>MID($N$71,8,1)</f>
        <v/>
      </c>
      <c r="V22" s="103" t="str">
        <f>MID($N$71,9,1)</f>
        <v/>
      </c>
      <c r="W22" s="103" t="str">
        <f>MID($N$71,10,1)</f>
        <v/>
      </c>
      <c r="X22" s="103" t="str">
        <f>MID($N$71,11,1)</f>
        <v/>
      </c>
      <c r="Y22" s="103" t="str">
        <f>MID($N$71,12,1)</f>
        <v/>
      </c>
      <c r="Z22" s="103" t="str">
        <f>MID($N$71,13,1)</f>
        <v/>
      </c>
      <c r="AA22" s="103" t="str">
        <f>MID($N$71,14,1)</f>
        <v/>
      </c>
      <c r="AB22" s="103" t="str">
        <f>MID($N$71,15,1)</f>
        <v/>
      </c>
      <c r="AC22" s="103" t="str">
        <f>MID($N$71,16,1)</f>
        <v/>
      </c>
      <c r="AD22" s="103" t="str">
        <f>MID($N$71,17,1)</f>
        <v/>
      </c>
      <c r="AE22" s="103" t="str">
        <f>MID($N$71,18,1)</f>
        <v/>
      </c>
      <c r="AF22" s="103" t="str">
        <f>MID($N$71,19,1)</f>
        <v/>
      </c>
      <c r="AG22" s="103" t="str">
        <f>MID($N$71,20,1)</f>
        <v/>
      </c>
      <c r="AH22" s="103" t="str">
        <f>MID($N$71,21,1)</f>
        <v/>
      </c>
      <c r="AI22" s="103" t="str">
        <f>MID($N$71,22,1)</f>
        <v/>
      </c>
      <c r="AJ22" s="103" t="str">
        <f>MID($N$71,23,1)</f>
        <v/>
      </c>
      <c r="AK22" s="103" t="str">
        <f>MID($N$71,24,1)</f>
        <v/>
      </c>
      <c r="AL22" s="103" t="str">
        <f>MID($N$71,25,1)</f>
        <v/>
      </c>
      <c r="AM22" s="103" t="str">
        <f>MID($N$71,26,1)</f>
        <v/>
      </c>
      <c r="AN22" s="103" t="str">
        <f>MID($N$71,27,1)</f>
        <v/>
      </c>
      <c r="AO22" s="103" t="str">
        <f>MID($N$71,28,1)</f>
        <v/>
      </c>
      <c r="AP22" s="103" t="str">
        <f>MID($N$71,29,1)</f>
        <v/>
      </c>
      <c r="AQ22" s="103" t="str">
        <f>MID($N$71,30,1)</f>
        <v/>
      </c>
      <c r="AR22" s="103" t="str">
        <f>MID($N$71,31,1)</f>
        <v/>
      </c>
      <c r="AS22" s="103" t="str">
        <f>MID($N$71,32,1)</f>
        <v/>
      </c>
    </row>
    <row r="23" spans="1:45" ht="15" customHeight="1" x14ac:dyDescent="0.15">
      <c r="A23" s="266"/>
      <c r="B23" s="267"/>
      <c r="C23" s="268"/>
      <c r="D23" s="243" t="s">
        <v>33</v>
      </c>
      <c r="E23" s="243"/>
      <c r="F23" s="245" t="s">
        <v>34</v>
      </c>
      <c r="G23" s="246"/>
      <c r="H23" s="246"/>
      <c r="I23" s="246"/>
      <c r="J23" s="246"/>
      <c r="K23" s="246"/>
      <c r="L23" s="246"/>
      <c r="M23" s="17"/>
      <c r="N23" s="249" t="str">
        <f>IF(N72="","",N72)</f>
        <v/>
      </c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9"/>
    </row>
    <row r="24" spans="1:45" ht="15" customHeight="1" x14ac:dyDescent="0.15">
      <c r="A24" s="247"/>
      <c r="B24" s="248"/>
      <c r="C24" s="269"/>
      <c r="D24" s="244"/>
      <c r="E24" s="244"/>
      <c r="F24" s="247"/>
      <c r="G24" s="248"/>
      <c r="H24" s="248"/>
      <c r="I24" s="248"/>
      <c r="J24" s="248"/>
      <c r="K24" s="248"/>
      <c r="L24" s="248"/>
      <c r="M24" s="20"/>
      <c r="N24" s="251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1" t="s">
        <v>35</v>
      </c>
      <c r="AF24" s="199" t="s">
        <v>36</v>
      </c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22" t="s">
        <v>37</v>
      </c>
    </row>
    <row r="25" spans="1:45" ht="15" customHeight="1" x14ac:dyDescent="0.15">
      <c r="A25" s="264" t="s">
        <v>38</v>
      </c>
      <c r="B25" s="264"/>
      <c r="C25" s="264"/>
      <c r="D25" s="219" t="s">
        <v>39</v>
      </c>
      <c r="E25" s="219"/>
      <c r="F25" s="144">
        <v>19</v>
      </c>
      <c r="G25" s="142">
        <v>20</v>
      </c>
      <c r="H25" s="142">
        <v>21</v>
      </c>
      <c r="I25" s="142">
        <v>22</v>
      </c>
      <c r="J25" s="142">
        <v>23</v>
      </c>
      <c r="K25" s="142">
        <v>24</v>
      </c>
      <c r="L25" s="142">
        <v>25</v>
      </c>
      <c r="M25" s="142">
        <v>26</v>
      </c>
      <c r="N25" s="142">
        <v>27</v>
      </c>
      <c r="O25" s="142">
        <v>28</v>
      </c>
      <c r="P25" s="142">
        <v>29</v>
      </c>
      <c r="Q25" s="142">
        <v>30</v>
      </c>
      <c r="R25" s="142">
        <v>31</v>
      </c>
      <c r="S25" s="142">
        <v>32</v>
      </c>
      <c r="T25" s="142">
        <v>33</v>
      </c>
      <c r="U25" s="142">
        <v>34</v>
      </c>
      <c r="V25" s="142">
        <v>35</v>
      </c>
      <c r="W25" s="142">
        <v>36</v>
      </c>
      <c r="X25" s="142">
        <v>37</v>
      </c>
      <c r="Y25" s="142">
        <v>38</v>
      </c>
      <c r="Z25" s="142">
        <v>39</v>
      </c>
      <c r="AA25" s="142">
        <v>40</v>
      </c>
      <c r="AB25" s="142">
        <v>41</v>
      </c>
      <c r="AC25" s="142">
        <v>42</v>
      </c>
      <c r="AD25" s="142">
        <v>43</v>
      </c>
      <c r="AE25" s="142">
        <v>44</v>
      </c>
      <c r="AF25" s="142">
        <v>45</v>
      </c>
      <c r="AG25" s="142">
        <v>46</v>
      </c>
      <c r="AH25" s="142">
        <v>47</v>
      </c>
      <c r="AI25" s="142">
        <v>48</v>
      </c>
      <c r="AJ25" s="142">
        <v>49</v>
      </c>
      <c r="AK25" s="142">
        <v>50</v>
      </c>
    </row>
    <row r="26" spans="1:45" ht="24.75" customHeight="1" x14ac:dyDescent="0.15">
      <c r="A26" s="264"/>
      <c r="B26" s="264"/>
      <c r="C26" s="264"/>
      <c r="D26" s="219"/>
      <c r="E26" s="219"/>
      <c r="F26" s="107" t="str">
        <f>MID($N$73,1,1)</f>
        <v/>
      </c>
      <c r="G26" s="103" t="str">
        <f>MID($N$73,2,1)</f>
        <v/>
      </c>
      <c r="H26" s="103" t="str">
        <f>MID($N$73,3,1)</f>
        <v/>
      </c>
      <c r="I26" s="103" t="str">
        <f>MID($N$73,4,1)</f>
        <v/>
      </c>
      <c r="J26" s="103" t="str">
        <f>MID($N$73,5,1)</f>
        <v/>
      </c>
      <c r="K26" s="103" t="str">
        <f>MID($N$73,6,1)</f>
        <v/>
      </c>
      <c r="L26" s="103" t="str">
        <f>MID($N$73,7,1)</f>
        <v/>
      </c>
      <c r="M26" s="103" t="str">
        <f>MID($N$73,8,1)</f>
        <v/>
      </c>
      <c r="N26" s="103" t="str">
        <f>MID($N$73,9,1)</f>
        <v/>
      </c>
      <c r="O26" s="103" t="str">
        <f>MID($N$73,10,1)</f>
        <v/>
      </c>
      <c r="P26" s="103" t="str">
        <f>MID($N$73,11,1)</f>
        <v/>
      </c>
      <c r="Q26" s="103" t="str">
        <f>MID($N$73,12,1)</f>
        <v/>
      </c>
      <c r="R26" s="103" t="str">
        <f>MID($N$73,13,1)</f>
        <v/>
      </c>
      <c r="S26" s="103" t="str">
        <f>MID($N$73,14,1)</f>
        <v/>
      </c>
      <c r="T26" s="103" t="str">
        <f>MID($N$73,15,1)</f>
        <v/>
      </c>
      <c r="U26" s="103" t="str">
        <f>MID($N$73,16,1)</f>
        <v/>
      </c>
      <c r="V26" s="103" t="str">
        <f>MID($N$73,17,1)</f>
        <v/>
      </c>
      <c r="W26" s="103" t="str">
        <f>MID($N$73,18,1)</f>
        <v/>
      </c>
      <c r="X26" s="103" t="str">
        <f>MID($N$73,19,1)</f>
        <v/>
      </c>
      <c r="Y26" s="103" t="str">
        <f>MID($N$73,20,1)</f>
        <v/>
      </c>
      <c r="Z26" s="103" t="str">
        <f>MID($N$73,21,1)</f>
        <v/>
      </c>
      <c r="AA26" s="103" t="str">
        <f>MID($N$73,22,1)</f>
        <v/>
      </c>
      <c r="AB26" s="103" t="str">
        <f>MID($N$73,23,1)</f>
        <v/>
      </c>
      <c r="AC26" s="103" t="str">
        <f>MID($N$73,24,1)</f>
        <v/>
      </c>
      <c r="AD26" s="103" t="str">
        <f>MID($N$73,25,1)</f>
        <v/>
      </c>
      <c r="AE26" s="103" t="str">
        <f>MID($N$73,26,1)</f>
        <v/>
      </c>
      <c r="AF26" s="103" t="str">
        <f>MID($N$73,27,1)</f>
        <v/>
      </c>
      <c r="AG26" s="103" t="str">
        <f>MID($N$73,28,1)</f>
        <v/>
      </c>
      <c r="AH26" s="103" t="str">
        <f>MID($N$73,29,1)</f>
        <v/>
      </c>
      <c r="AI26" s="103" t="str">
        <f>MID($N$73,30,1)</f>
        <v/>
      </c>
      <c r="AJ26" s="103" t="str">
        <f>MID($N$73,31,1)</f>
        <v/>
      </c>
      <c r="AK26" s="103" t="str">
        <f>MID($N$73,32,1)</f>
        <v/>
      </c>
    </row>
    <row r="27" spans="1:45" ht="15" customHeight="1" x14ac:dyDescent="0.15">
      <c r="A27" s="264"/>
      <c r="B27" s="264"/>
      <c r="C27" s="264"/>
      <c r="D27" s="219" t="s">
        <v>40</v>
      </c>
      <c r="E27" s="219"/>
      <c r="F27" s="229" t="str">
        <f>IF(N74="","",N74)</f>
        <v/>
      </c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18"/>
      <c r="AD27" s="18"/>
      <c r="AE27" s="18"/>
      <c r="AF27" s="18"/>
      <c r="AG27" s="18"/>
      <c r="AH27" s="18"/>
      <c r="AI27" s="18"/>
      <c r="AJ27" s="18"/>
      <c r="AK27" s="19"/>
    </row>
    <row r="28" spans="1:45" ht="15" customHeight="1" x14ac:dyDescent="0.15">
      <c r="A28" s="264"/>
      <c r="B28" s="264"/>
      <c r="C28" s="264"/>
      <c r="D28" s="219"/>
      <c r="E28" s="219"/>
      <c r="F28" s="231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199" t="s">
        <v>41</v>
      </c>
      <c r="AD28" s="199"/>
      <c r="AE28" s="199"/>
      <c r="AF28" s="199"/>
      <c r="AG28" s="199"/>
      <c r="AH28" s="199"/>
      <c r="AI28" s="199"/>
      <c r="AJ28" s="199"/>
      <c r="AK28" s="233"/>
    </row>
    <row r="29" spans="1:45" ht="15" customHeight="1" x14ac:dyDescent="0.15">
      <c r="A29" s="264" t="s">
        <v>42</v>
      </c>
      <c r="B29" s="264"/>
      <c r="C29" s="264"/>
      <c r="D29" s="219" t="s">
        <v>43</v>
      </c>
      <c r="E29" s="219"/>
      <c r="F29" s="144">
        <v>19</v>
      </c>
      <c r="G29" s="142">
        <v>20</v>
      </c>
      <c r="H29" s="142">
        <v>21</v>
      </c>
      <c r="I29" s="142">
        <v>22</v>
      </c>
      <c r="J29" s="142">
        <v>23</v>
      </c>
      <c r="K29" s="142">
        <v>24</v>
      </c>
      <c r="L29" s="142">
        <v>25</v>
      </c>
      <c r="M29" s="142">
        <v>26</v>
      </c>
      <c r="N29" s="142">
        <v>27</v>
      </c>
      <c r="O29" s="142">
        <v>28</v>
      </c>
      <c r="P29" s="142">
        <v>29</v>
      </c>
      <c r="Q29" s="142">
        <v>30</v>
      </c>
      <c r="R29" s="142">
        <v>31</v>
      </c>
      <c r="S29" s="142">
        <v>32</v>
      </c>
      <c r="T29" s="142">
        <v>33</v>
      </c>
      <c r="U29" s="142">
        <v>34</v>
      </c>
      <c r="V29" s="142">
        <v>35</v>
      </c>
      <c r="W29" s="142">
        <v>36</v>
      </c>
      <c r="X29" s="142">
        <v>37</v>
      </c>
      <c r="Y29" s="142">
        <v>38</v>
      </c>
      <c r="Z29" s="142">
        <v>39</v>
      </c>
      <c r="AA29" s="142">
        <v>40</v>
      </c>
      <c r="AB29" s="142">
        <v>41</v>
      </c>
      <c r="AC29" s="142">
        <v>42</v>
      </c>
      <c r="AD29" s="142">
        <v>43</v>
      </c>
      <c r="AE29" s="142">
        <v>44</v>
      </c>
      <c r="AF29" s="142">
        <v>45</v>
      </c>
      <c r="AG29" s="142">
        <v>46</v>
      </c>
      <c r="AH29" s="142">
        <v>47</v>
      </c>
      <c r="AI29" s="142">
        <v>48</v>
      </c>
      <c r="AJ29" s="142">
        <v>49</v>
      </c>
      <c r="AK29" s="142">
        <v>50</v>
      </c>
    </row>
    <row r="30" spans="1:45" ht="24.75" customHeight="1" x14ac:dyDescent="0.15">
      <c r="A30" s="264"/>
      <c r="B30" s="264"/>
      <c r="C30" s="264"/>
      <c r="D30" s="219"/>
      <c r="E30" s="219"/>
      <c r="F30" s="107" t="str">
        <f>MID($N$75,1,1)</f>
        <v/>
      </c>
      <c r="G30" s="103" t="str">
        <f>MID($N$75,2,1)</f>
        <v/>
      </c>
      <c r="H30" s="103" t="str">
        <f>MID($N$75,3,1)</f>
        <v/>
      </c>
      <c r="I30" s="103" t="str">
        <f>MID($N$75,4,1)</f>
        <v/>
      </c>
      <c r="J30" s="103" t="str">
        <f>MID($N$75,5,1)</f>
        <v/>
      </c>
      <c r="K30" s="103" t="str">
        <f>MID($N$75,6,1)</f>
        <v/>
      </c>
      <c r="L30" s="103" t="str">
        <f>MID($N$75,7,1)</f>
        <v/>
      </c>
      <c r="M30" s="103" t="str">
        <f>MID($N$75,8,1)</f>
        <v/>
      </c>
      <c r="N30" s="103" t="str">
        <f>MID($N$75,9,1)</f>
        <v/>
      </c>
      <c r="O30" s="103" t="str">
        <f>MID($N$75,10,1)</f>
        <v/>
      </c>
      <c r="P30" s="103" t="str">
        <f>MID($N$75,11,1)</f>
        <v/>
      </c>
      <c r="Q30" s="103" t="str">
        <f>MID($N$75,12,1)</f>
        <v/>
      </c>
      <c r="R30" s="103" t="str">
        <f>MID($N$75,13,1)</f>
        <v/>
      </c>
      <c r="S30" s="103" t="str">
        <f>MID($N$75,14,1)</f>
        <v/>
      </c>
      <c r="T30" s="103" t="str">
        <f>MID($N$75,15,1)</f>
        <v/>
      </c>
      <c r="U30" s="103" t="str">
        <f>MID($N$75,16,1)</f>
        <v/>
      </c>
      <c r="V30" s="103" t="str">
        <f>MID($N$75,17,1)</f>
        <v/>
      </c>
      <c r="W30" s="103" t="str">
        <f>MID($N$75,18,1)</f>
        <v/>
      </c>
      <c r="X30" s="103" t="str">
        <f>MID($N$75,19,1)</f>
        <v/>
      </c>
      <c r="Y30" s="103" t="str">
        <f>MID($N$75,20,1)</f>
        <v/>
      </c>
      <c r="Z30" s="103" t="str">
        <f>MID($N$75,21,1)</f>
        <v/>
      </c>
      <c r="AA30" s="103" t="str">
        <f>MID($N$75,22,1)</f>
        <v/>
      </c>
      <c r="AB30" s="103" t="str">
        <f>MID($N$75,23,1)</f>
        <v/>
      </c>
      <c r="AC30" s="103" t="str">
        <f>MID($N$75,24,1)</f>
        <v/>
      </c>
      <c r="AD30" s="103" t="str">
        <f>MID($N$75,25,1)</f>
        <v/>
      </c>
      <c r="AE30" s="103" t="str">
        <f>MID($N$75,26,1)</f>
        <v/>
      </c>
      <c r="AF30" s="103" t="str">
        <f>MID($N$75,27,1)</f>
        <v/>
      </c>
      <c r="AG30" s="103" t="str">
        <f>MID($N$75,28,1)</f>
        <v/>
      </c>
      <c r="AH30" s="103" t="str">
        <f>MID($N$75,29,1)</f>
        <v/>
      </c>
      <c r="AI30" s="103" t="str">
        <f>MID($N$75,30,1)</f>
        <v/>
      </c>
      <c r="AJ30" s="103" t="str">
        <f>MID($N$75,31,1)</f>
        <v/>
      </c>
      <c r="AK30" s="103" t="str">
        <f>MID($N$75,32,1)</f>
        <v/>
      </c>
    </row>
    <row r="31" spans="1:45" ht="15" customHeight="1" x14ac:dyDescent="0.15">
      <c r="A31" s="264"/>
      <c r="B31" s="264"/>
      <c r="C31" s="264"/>
      <c r="D31" s="219" t="s">
        <v>44</v>
      </c>
      <c r="E31" s="219"/>
      <c r="F31" s="191" t="str">
        <f>IF(N76="","",N76)</f>
        <v/>
      </c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3"/>
    </row>
    <row r="32" spans="1:45" ht="15" customHeight="1" x14ac:dyDescent="0.15">
      <c r="A32" s="264"/>
      <c r="B32" s="264"/>
      <c r="C32" s="264"/>
      <c r="D32" s="219"/>
      <c r="E32" s="219"/>
      <c r="F32" s="194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6"/>
    </row>
    <row r="33" spans="1:45" ht="24.75" customHeight="1" x14ac:dyDescent="0.15">
      <c r="A33" s="23"/>
      <c r="B33" s="23"/>
      <c r="C33" s="23"/>
      <c r="D33" s="24"/>
      <c r="E33" s="24"/>
    </row>
    <row r="34" spans="1:45" s="8" customFormat="1" ht="18.75" customHeight="1" x14ac:dyDescent="0.15">
      <c r="A34" s="299" t="s">
        <v>46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</row>
    <row r="35" spans="1:45" s="7" customFormat="1" ht="12" customHeight="1" x14ac:dyDescent="0.15">
      <c r="A35" s="301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</row>
    <row r="36" spans="1:45" s="8" customFormat="1" ht="12.75" customHeight="1" x14ac:dyDescent="0.15">
      <c r="A36" s="253" t="s">
        <v>47</v>
      </c>
      <c r="B36" s="188"/>
      <c r="C36" s="254"/>
      <c r="D36" s="261" t="s">
        <v>48</v>
      </c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 t="s">
        <v>191</v>
      </c>
      <c r="AA36" s="261"/>
      <c r="AB36" s="261"/>
      <c r="AC36" s="261"/>
      <c r="AD36" s="261"/>
      <c r="AE36" s="261"/>
      <c r="AF36" s="261"/>
      <c r="AG36" s="261" t="s">
        <v>50</v>
      </c>
      <c r="AH36" s="261"/>
      <c r="AI36" s="261"/>
      <c r="AJ36" s="261"/>
      <c r="AK36" s="261"/>
      <c r="AL36" s="261"/>
      <c r="AM36" s="261"/>
      <c r="AN36" s="261"/>
      <c r="AO36" s="261"/>
      <c r="AP36" s="261"/>
    </row>
    <row r="37" spans="1:45" s="8" customFormat="1" ht="12.75" customHeight="1" x14ac:dyDescent="0.15">
      <c r="A37" s="255"/>
      <c r="B37" s="256"/>
      <c r="C37" s="257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" t="s">
        <v>22</v>
      </c>
      <c r="AA37" s="262" t="s">
        <v>23</v>
      </c>
      <c r="AB37" s="262"/>
      <c r="AC37" s="262" t="s">
        <v>24</v>
      </c>
      <c r="AD37" s="262"/>
      <c r="AE37" s="262" t="s">
        <v>25</v>
      </c>
      <c r="AF37" s="262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</row>
    <row r="38" spans="1:45" s="8" customFormat="1" ht="15" customHeight="1" x14ac:dyDescent="0.15">
      <c r="A38" s="255"/>
      <c r="B38" s="256"/>
      <c r="C38" s="257"/>
      <c r="D38" s="263" t="s">
        <v>51</v>
      </c>
      <c r="E38" s="263"/>
      <c r="F38" s="143">
        <v>19</v>
      </c>
      <c r="G38" s="143">
        <v>20</v>
      </c>
      <c r="H38" s="143">
        <v>21</v>
      </c>
      <c r="I38" s="143">
        <v>22</v>
      </c>
      <c r="J38" s="143">
        <v>23</v>
      </c>
      <c r="K38" s="143">
        <v>24</v>
      </c>
      <c r="L38" s="143">
        <v>25</v>
      </c>
      <c r="M38" s="143">
        <v>26</v>
      </c>
      <c r="N38" s="143">
        <v>27</v>
      </c>
      <c r="O38" s="143">
        <v>28</v>
      </c>
      <c r="P38" s="143">
        <v>29</v>
      </c>
      <c r="Q38" s="143">
        <v>30</v>
      </c>
      <c r="R38" s="143">
        <v>31</v>
      </c>
      <c r="S38" s="143">
        <v>32</v>
      </c>
      <c r="T38" s="143">
        <v>33</v>
      </c>
      <c r="U38" s="143">
        <v>34</v>
      </c>
      <c r="V38" s="143">
        <v>35</v>
      </c>
      <c r="W38" s="143">
        <v>36</v>
      </c>
      <c r="X38" s="143">
        <v>37</v>
      </c>
      <c r="Y38" s="143">
        <v>38</v>
      </c>
      <c r="Z38" s="143">
        <v>39</v>
      </c>
      <c r="AA38" s="143">
        <v>40</v>
      </c>
      <c r="AB38" s="143">
        <v>41</v>
      </c>
      <c r="AC38" s="143">
        <v>42</v>
      </c>
      <c r="AD38" s="143">
        <v>43</v>
      </c>
      <c r="AE38" s="143">
        <v>44</v>
      </c>
      <c r="AF38" s="143">
        <v>45</v>
      </c>
      <c r="AG38" s="143">
        <v>46</v>
      </c>
      <c r="AH38" s="143">
        <v>47</v>
      </c>
      <c r="AI38" s="143">
        <v>48</v>
      </c>
      <c r="AJ38" s="143">
        <v>49</v>
      </c>
      <c r="AK38" s="143">
        <v>50</v>
      </c>
      <c r="AL38" s="143">
        <v>51</v>
      </c>
      <c r="AM38" s="143">
        <v>52</v>
      </c>
      <c r="AN38" s="143">
        <v>53</v>
      </c>
      <c r="AO38" s="143">
        <v>54</v>
      </c>
      <c r="AP38" s="143">
        <v>55</v>
      </c>
    </row>
    <row r="39" spans="1:45" s="8" customFormat="1" ht="24.75" customHeight="1" x14ac:dyDescent="0.15">
      <c r="A39" s="255"/>
      <c r="B39" s="256"/>
      <c r="C39" s="257"/>
      <c r="D39" s="263"/>
      <c r="E39" s="263"/>
      <c r="F39" s="107" t="str">
        <f>MID($N$78,1,1)</f>
        <v/>
      </c>
      <c r="G39" s="104" t="str">
        <f>MID($N$78,2,1)</f>
        <v/>
      </c>
      <c r="H39" s="104" t="str">
        <f>MID($N$78,3,1)</f>
        <v/>
      </c>
      <c r="I39" s="104" t="str">
        <f>MID($N$78,4,1)</f>
        <v/>
      </c>
      <c r="J39" s="104" t="str">
        <f>MID($N$78,5,1)</f>
        <v/>
      </c>
      <c r="K39" s="104" t="str">
        <f>MID($N$78,6,1)</f>
        <v/>
      </c>
      <c r="L39" s="104" t="str">
        <f>MID($N$78,7,1)</f>
        <v/>
      </c>
      <c r="M39" s="104" t="str">
        <f>MID($N$78,8,1)</f>
        <v/>
      </c>
      <c r="N39" s="104" t="str">
        <f>MID($N$78,9,1)</f>
        <v/>
      </c>
      <c r="O39" s="104" t="str">
        <f>MID($N$78,10,1)</f>
        <v/>
      </c>
      <c r="P39" s="104" t="str">
        <f>MID($N$78,11,1)</f>
        <v/>
      </c>
      <c r="Q39" s="104" t="str">
        <f>MID($N$78,12,1)</f>
        <v/>
      </c>
      <c r="R39" s="104" t="str">
        <f>MID($N$78,13,1)</f>
        <v/>
      </c>
      <c r="S39" s="104" t="str">
        <f>MID($N$78,14,1)</f>
        <v/>
      </c>
      <c r="T39" s="104" t="str">
        <f>MID($N$78,15,1)</f>
        <v/>
      </c>
      <c r="U39" s="104" t="str">
        <f>MID($N$78,16,1)</f>
        <v/>
      </c>
      <c r="V39" s="104" t="str">
        <f>MID($N$78,17,1)</f>
        <v/>
      </c>
      <c r="W39" s="104" t="str">
        <f>MID($N$78,18,1)</f>
        <v/>
      </c>
      <c r="X39" s="104" t="str">
        <f>MID($N$78,19,1)</f>
        <v/>
      </c>
      <c r="Y39" s="104" t="str">
        <f>MID($N$78,20,1)</f>
        <v/>
      </c>
      <c r="Z39" s="107" t="str">
        <f>MID($N$80,1,1)</f>
        <v/>
      </c>
      <c r="AA39" s="104" t="str">
        <f>MID($N$80,2,1)</f>
        <v/>
      </c>
      <c r="AB39" s="104" t="str">
        <f>MID($N$80,3,1)</f>
        <v/>
      </c>
      <c r="AC39" s="104" t="str">
        <f>MID($N$80,4,1)</f>
        <v/>
      </c>
      <c r="AD39" s="104" t="str">
        <f>MID($N$80,5,1)</f>
        <v/>
      </c>
      <c r="AE39" s="104" t="str">
        <f>MID($N$80,6,1)</f>
        <v/>
      </c>
      <c r="AF39" s="104" t="str">
        <f>MID($N$80,7,1)</f>
        <v/>
      </c>
      <c r="AG39" s="107" t="str">
        <f>MID($N$81,1,1)</f>
        <v/>
      </c>
      <c r="AH39" s="104" t="str">
        <f>MID($N$81,2,1)</f>
        <v/>
      </c>
      <c r="AI39" s="104" t="str">
        <f>MID($N$81,3,1)</f>
        <v/>
      </c>
      <c r="AJ39" s="104" t="str">
        <f>MID($N$81,4,1)</f>
        <v/>
      </c>
      <c r="AK39" s="104" t="str">
        <f>MID($N$81,5,1)</f>
        <v/>
      </c>
      <c r="AL39" s="104" t="str">
        <f>MID($N$81,6,1)</f>
        <v/>
      </c>
      <c r="AM39" s="104" t="str">
        <f>MID($N$81,7,1)</f>
        <v/>
      </c>
      <c r="AN39" s="104" t="str">
        <f>MID($N$81,8,1)</f>
        <v/>
      </c>
      <c r="AO39" s="104" t="str">
        <f>MID($N$81,9,1)</f>
        <v/>
      </c>
      <c r="AP39" s="104" t="str">
        <f>MID($N$81,10,1)</f>
        <v/>
      </c>
    </row>
    <row r="40" spans="1:45" s="8" customFormat="1" ht="10.5" customHeight="1" x14ac:dyDescent="0.15">
      <c r="A40" s="255"/>
      <c r="B40" s="256"/>
      <c r="C40" s="257"/>
      <c r="D40" s="253" t="s">
        <v>52</v>
      </c>
      <c r="E40" s="254"/>
      <c r="F40" s="253" t="s">
        <v>28</v>
      </c>
      <c r="G40" s="188"/>
      <c r="H40" s="27"/>
      <c r="I40" s="27"/>
      <c r="J40" s="27"/>
      <c r="K40" s="27"/>
      <c r="L40" s="27"/>
      <c r="M40" s="27"/>
      <c r="N40" s="27"/>
      <c r="O40" s="188" t="s">
        <v>29</v>
      </c>
      <c r="P40" s="188"/>
      <c r="Q40" s="188"/>
      <c r="R40" s="27"/>
      <c r="S40" s="12"/>
      <c r="T40" s="12"/>
      <c r="U40" s="12"/>
      <c r="V40" s="12"/>
      <c r="W40" s="12"/>
      <c r="X40" s="12"/>
      <c r="Y40" s="13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</row>
    <row r="41" spans="1:45" s="8" customFormat="1" ht="19.5" customHeight="1" x14ac:dyDescent="0.15">
      <c r="A41" s="258"/>
      <c r="B41" s="259"/>
      <c r="C41" s="260"/>
      <c r="D41" s="258"/>
      <c r="E41" s="260"/>
      <c r="F41" s="14"/>
      <c r="G41" s="189" t="str">
        <f>IF(N79="","",N79)</f>
        <v/>
      </c>
      <c r="H41" s="189"/>
      <c r="I41" s="189"/>
      <c r="J41" s="189"/>
      <c r="K41" s="189"/>
      <c r="L41" s="189"/>
      <c r="M41" s="189"/>
      <c r="N41" s="189"/>
      <c r="O41" s="189"/>
      <c r="P41" s="15"/>
      <c r="Q41" s="189" t="str">
        <f>IF(T79="","",T79)</f>
        <v/>
      </c>
      <c r="R41" s="189"/>
      <c r="S41" s="189"/>
      <c r="T41" s="189"/>
      <c r="U41" s="189"/>
      <c r="V41" s="189"/>
      <c r="W41" s="189"/>
      <c r="X41" s="189"/>
      <c r="Y41" s="190"/>
      <c r="AC41" s="171" t="s">
        <v>192</v>
      </c>
      <c r="AD41" s="171"/>
      <c r="AE41" s="171"/>
      <c r="AF41" s="171"/>
      <c r="AG41" s="171"/>
      <c r="AH41" s="171"/>
      <c r="AI41" s="171"/>
      <c r="AJ41" s="171"/>
      <c r="AK41" s="171"/>
      <c r="AL41" s="171"/>
    </row>
    <row r="42" spans="1:45" ht="15" customHeight="1" x14ac:dyDescent="0.15">
      <c r="A42" s="234" t="s">
        <v>53</v>
      </c>
      <c r="B42" s="235"/>
      <c r="C42" s="236"/>
      <c r="D42" s="219" t="s">
        <v>31</v>
      </c>
      <c r="E42" s="219"/>
      <c r="F42" s="142">
        <v>19</v>
      </c>
      <c r="G42" s="142">
        <v>20</v>
      </c>
      <c r="H42" s="142">
        <v>21</v>
      </c>
      <c r="I42" s="142"/>
      <c r="J42" s="142">
        <v>22</v>
      </c>
      <c r="K42" s="142">
        <v>23</v>
      </c>
      <c r="L42" s="142">
        <v>24</v>
      </c>
      <c r="M42" s="142">
        <v>25</v>
      </c>
      <c r="N42" s="142">
        <v>26</v>
      </c>
      <c r="O42" s="142">
        <v>27</v>
      </c>
      <c r="P42" s="142">
        <v>28</v>
      </c>
      <c r="Q42" s="142">
        <v>29</v>
      </c>
      <c r="R42" s="142">
        <v>30</v>
      </c>
      <c r="S42" s="142">
        <v>31</v>
      </c>
      <c r="T42" s="142">
        <v>32</v>
      </c>
      <c r="U42" s="142">
        <v>33</v>
      </c>
      <c r="V42" s="142">
        <v>34</v>
      </c>
      <c r="W42" s="142">
        <v>35</v>
      </c>
      <c r="X42" s="142">
        <v>36</v>
      </c>
      <c r="Y42" s="142">
        <v>37</v>
      </c>
      <c r="Z42" s="142">
        <v>38</v>
      </c>
      <c r="AA42" s="142">
        <v>39</v>
      </c>
      <c r="AB42" s="142">
        <v>40</v>
      </c>
      <c r="AC42" s="142">
        <v>41</v>
      </c>
      <c r="AD42" s="142">
        <v>42</v>
      </c>
      <c r="AE42" s="142">
        <v>43</v>
      </c>
      <c r="AF42" s="142">
        <v>44</v>
      </c>
      <c r="AG42" s="142">
        <v>45</v>
      </c>
      <c r="AH42" s="142">
        <v>46</v>
      </c>
      <c r="AI42" s="142">
        <v>47</v>
      </c>
      <c r="AJ42" s="142">
        <v>48</v>
      </c>
      <c r="AK42" s="142">
        <v>49</v>
      </c>
      <c r="AL42" s="142">
        <v>50</v>
      </c>
      <c r="AM42" s="142">
        <v>51</v>
      </c>
      <c r="AN42" s="142">
        <v>52</v>
      </c>
      <c r="AO42" s="142">
        <v>53</v>
      </c>
      <c r="AP42" s="142">
        <v>54</v>
      </c>
      <c r="AQ42" s="142">
        <v>55</v>
      </c>
      <c r="AR42" s="142">
        <v>56</v>
      </c>
      <c r="AS42" s="142">
        <v>57</v>
      </c>
    </row>
    <row r="43" spans="1:45" ht="24.75" customHeight="1" x14ac:dyDescent="0.15">
      <c r="A43" s="237"/>
      <c r="B43" s="238"/>
      <c r="C43" s="239"/>
      <c r="D43" s="219"/>
      <c r="E43" s="219"/>
      <c r="F43" s="103" t="str">
        <f>MID($N$83,1,1)</f>
        <v/>
      </c>
      <c r="G43" s="103" t="str">
        <f>MID($N$83,2,1)</f>
        <v/>
      </c>
      <c r="H43" s="103" t="str">
        <f>MID($N$83,3,1)</f>
        <v/>
      </c>
      <c r="I43" s="16" t="s">
        <v>32</v>
      </c>
      <c r="J43" s="103" t="str">
        <f>MID($N$83,4,1)</f>
        <v/>
      </c>
      <c r="K43" s="103" t="str">
        <f>MID($N$83,5,1)</f>
        <v/>
      </c>
      <c r="L43" s="103" t="str">
        <f>MID($N$83,6,1)</f>
        <v/>
      </c>
      <c r="M43" s="103" t="str">
        <f>MID($N$83,7,1)</f>
        <v/>
      </c>
      <c r="N43" s="103" t="str">
        <f>MID($N$84,1,1)</f>
        <v/>
      </c>
      <c r="O43" s="103" t="str">
        <f>MID($N$84,2,1)</f>
        <v/>
      </c>
      <c r="P43" s="103" t="str">
        <f>MID($N$84,3,1)</f>
        <v/>
      </c>
      <c r="Q43" s="103" t="str">
        <f>MID($N$84,4,1)</f>
        <v/>
      </c>
      <c r="R43" s="103" t="str">
        <f>MID($N$84,5,1)</f>
        <v/>
      </c>
      <c r="S43" s="103" t="str">
        <f>MID($N$84,6,1)</f>
        <v/>
      </c>
      <c r="T43" s="103" t="str">
        <f>MID($N$84,7,1)</f>
        <v/>
      </c>
      <c r="U43" s="103" t="str">
        <f>MID($N$84,8,1)</f>
        <v/>
      </c>
      <c r="V43" s="103" t="str">
        <f>MID($N$84,9,1)</f>
        <v/>
      </c>
      <c r="W43" s="103" t="str">
        <f>MID($N$84,10,1)</f>
        <v/>
      </c>
      <c r="X43" s="103" t="str">
        <f>MID($N$84,11,1)</f>
        <v/>
      </c>
      <c r="Y43" s="103" t="str">
        <f>MID($N$84,12,1)</f>
        <v/>
      </c>
      <c r="Z43" s="103" t="str">
        <f>MID($N$84,13,1)</f>
        <v/>
      </c>
      <c r="AA43" s="103" t="str">
        <f>MID($N$84,14,1)</f>
        <v/>
      </c>
      <c r="AB43" s="103" t="str">
        <f>MID($N$84,15,1)</f>
        <v/>
      </c>
      <c r="AC43" s="103" t="str">
        <f>MID($N$84,16,1)</f>
        <v/>
      </c>
      <c r="AD43" s="103" t="str">
        <f>MID($N$84,17,1)</f>
        <v/>
      </c>
      <c r="AE43" s="103" t="str">
        <f>MID($N$84,18,1)</f>
        <v/>
      </c>
      <c r="AF43" s="103" t="str">
        <f>MID($N$84,19,1)</f>
        <v/>
      </c>
      <c r="AG43" s="103" t="str">
        <f>MID($N$84,20,1)</f>
        <v/>
      </c>
      <c r="AH43" s="103" t="str">
        <f>MID($N$84,21,1)</f>
        <v/>
      </c>
      <c r="AI43" s="103" t="str">
        <f>MID($N$84,22,1)</f>
        <v/>
      </c>
      <c r="AJ43" s="103" t="str">
        <f>MID($N$84,23,1)</f>
        <v/>
      </c>
      <c r="AK43" s="103" t="str">
        <f>MID($N$84,24,1)</f>
        <v/>
      </c>
      <c r="AL43" s="103" t="str">
        <f>MID($N$84,25,1)</f>
        <v/>
      </c>
      <c r="AM43" s="103" t="str">
        <f>MID($N$84,26,1)</f>
        <v/>
      </c>
      <c r="AN43" s="103" t="str">
        <f>MID($N$84,27,1)</f>
        <v/>
      </c>
      <c r="AO43" s="103" t="str">
        <f>MID($N$84,28,1)</f>
        <v/>
      </c>
      <c r="AP43" s="103" t="str">
        <f>MID($N$84,29,1)</f>
        <v/>
      </c>
      <c r="AQ43" s="103" t="str">
        <f>MID($N$84,30,1)</f>
        <v/>
      </c>
      <c r="AR43" s="103" t="str">
        <f>MID($N$84,31,1)</f>
        <v/>
      </c>
      <c r="AS43" s="103" t="str">
        <f>MID($N$84,32,1)</f>
        <v/>
      </c>
    </row>
    <row r="44" spans="1:45" ht="15" customHeight="1" x14ac:dyDescent="0.15">
      <c r="A44" s="237"/>
      <c r="B44" s="238"/>
      <c r="C44" s="239"/>
      <c r="D44" s="243" t="s">
        <v>33</v>
      </c>
      <c r="E44" s="243"/>
      <c r="F44" s="245" t="s">
        <v>34</v>
      </c>
      <c r="G44" s="246"/>
      <c r="H44" s="246"/>
      <c r="I44" s="246"/>
      <c r="J44" s="246"/>
      <c r="K44" s="246"/>
      <c r="L44" s="246"/>
      <c r="M44" s="17"/>
      <c r="N44" s="249" t="str">
        <f>IF(N85="","",N85)</f>
        <v/>
      </c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27" t="s">
        <v>54</v>
      </c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8"/>
    </row>
    <row r="45" spans="1:45" ht="15" customHeight="1" x14ac:dyDescent="0.15">
      <c r="A45" s="240"/>
      <c r="B45" s="241"/>
      <c r="C45" s="242"/>
      <c r="D45" s="244"/>
      <c r="E45" s="244"/>
      <c r="F45" s="247"/>
      <c r="G45" s="248"/>
      <c r="H45" s="248"/>
      <c r="I45" s="248"/>
      <c r="J45" s="248"/>
      <c r="K45" s="248"/>
      <c r="L45" s="248"/>
      <c r="M45" s="20"/>
      <c r="N45" s="251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1" t="s">
        <v>35</v>
      </c>
      <c r="AF45" s="199" t="s">
        <v>36</v>
      </c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22" t="s">
        <v>37</v>
      </c>
    </row>
    <row r="46" spans="1:45" ht="15" customHeight="1" x14ac:dyDescent="0.15">
      <c r="A46" s="217" t="s">
        <v>55</v>
      </c>
      <c r="B46" s="218"/>
      <c r="C46" s="218"/>
      <c r="D46" s="219" t="s">
        <v>39</v>
      </c>
      <c r="E46" s="219"/>
      <c r="F46" s="144">
        <v>19</v>
      </c>
      <c r="G46" s="142">
        <v>20</v>
      </c>
      <c r="H46" s="142">
        <v>21</v>
      </c>
      <c r="I46" s="142">
        <v>22</v>
      </c>
      <c r="J46" s="142">
        <v>23</v>
      </c>
      <c r="K46" s="142">
        <v>24</v>
      </c>
      <c r="L46" s="142">
        <v>25</v>
      </c>
      <c r="M46" s="142">
        <v>26</v>
      </c>
      <c r="N46" s="142">
        <v>27</v>
      </c>
      <c r="O46" s="142">
        <v>28</v>
      </c>
      <c r="P46" s="142">
        <v>29</v>
      </c>
      <c r="Q46" s="142">
        <v>30</v>
      </c>
      <c r="R46" s="142">
        <v>31</v>
      </c>
      <c r="S46" s="142">
        <v>32</v>
      </c>
      <c r="T46" s="142">
        <v>33</v>
      </c>
      <c r="U46" s="142">
        <v>34</v>
      </c>
      <c r="V46" s="142">
        <v>35</v>
      </c>
      <c r="W46" s="142">
        <v>36</v>
      </c>
      <c r="X46" s="142">
        <v>37</v>
      </c>
      <c r="Y46" s="142">
        <v>38</v>
      </c>
      <c r="Z46" s="142">
        <v>39</v>
      </c>
      <c r="AA46" s="142">
        <v>40</v>
      </c>
      <c r="AB46" s="142">
        <v>41</v>
      </c>
      <c r="AC46" s="142">
        <v>42</v>
      </c>
      <c r="AD46" s="142">
        <v>43</v>
      </c>
      <c r="AE46" s="142">
        <v>44</v>
      </c>
      <c r="AF46" s="142">
        <v>45</v>
      </c>
      <c r="AG46" s="142">
        <v>46</v>
      </c>
      <c r="AH46" s="142">
        <v>47</v>
      </c>
      <c r="AI46" s="142">
        <v>48</v>
      </c>
      <c r="AJ46" s="142">
        <v>49</v>
      </c>
      <c r="AK46" s="142">
        <v>50</v>
      </c>
    </row>
    <row r="47" spans="1:45" ht="24.75" customHeight="1" x14ac:dyDescent="0.15">
      <c r="A47" s="218"/>
      <c r="B47" s="218"/>
      <c r="C47" s="218"/>
      <c r="D47" s="219"/>
      <c r="E47" s="219"/>
      <c r="F47" s="107" t="str">
        <f>MID($N$86,1,1)</f>
        <v/>
      </c>
      <c r="G47" s="103" t="str">
        <f>MID($N$86,2,1)</f>
        <v/>
      </c>
      <c r="H47" s="103" t="str">
        <f>MID($N$86,3,1)</f>
        <v/>
      </c>
      <c r="I47" s="103" t="str">
        <f>MID($N$86,4,1)</f>
        <v/>
      </c>
      <c r="J47" s="103" t="str">
        <f>MID($N$86,5,1)</f>
        <v/>
      </c>
      <c r="K47" s="103" t="str">
        <f>MID($N$86,6,1)</f>
        <v/>
      </c>
      <c r="L47" s="103" t="str">
        <f>MID($N$86,7,1)</f>
        <v/>
      </c>
      <c r="M47" s="103" t="str">
        <f>MID($N$86,8,1)</f>
        <v/>
      </c>
      <c r="N47" s="103" t="str">
        <f>MID($N$86,9,1)</f>
        <v/>
      </c>
      <c r="O47" s="103" t="str">
        <f>MID($N$86,10,1)</f>
        <v/>
      </c>
      <c r="P47" s="103" t="str">
        <f>MID($N$86,11,1)</f>
        <v/>
      </c>
      <c r="Q47" s="103" t="str">
        <f>MID($N$86,12,1)</f>
        <v/>
      </c>
      <c r="R47" s="103" t="str">
        <f>MID($N$86,13,1)</f>
        <v/>
      </c>
      <c r="S47" s="103" t="str">
        <f>MID($N$86,14,1)</f>
        <v/>
      </c>
      <c r="T47" s="103" t="str">
        <f>MID($N$86,15,1)</f>
        <v/>
      </c>
      <c r="U47" s="103" t="str">
        <f>MID($N$86,16,1)</f>
        <v/>
      </c>
      <c r="V47" s="103" t="str">
        <f>MID($N$86,17,1)</f>
        <v/>
      </c>
      <c r="W47" s="103" t="str">
        <f>MID($N$86,18,1)</f>
        <v/>
      </c>
      <c r="X47" s="103" t="str">
        <f>MID($N$86,19,1)</f>
        <v/>
      </c>
      <c r="Y47" s="103" t="str">
        <f>MID($N$86,20,1)</f>
        <v/>
      </c>
      <c r="Z47" s="103" t="str">
        <f>MID($N$86,21,1)</f>
        <v/>
      </c>
      <c r="AA47" s="103" t="str">
        <f>MID($N$86,22,1)</f>
        <v/>
      </c>
      <c r="AB47" s="103" t="str">
        <f>MID($N$86,23,1)</f>
        <v/>
      </c>
      <c r="AC47" s="103" t="str">
        <f>MID($N$86,24,1)</f>
        <v/>
      </c>
      <c r="AD47" s="103" t="str">
        <f>MID($N$86,25,1)</f>
        <v/>
      </c>
      <c r="AE47" s="103" t="str">
        <f>MID($N$86,26,1)</f>
        <v/>
      </c>
      <c r="AF47" s="103" t="str">
        <f>MID($N$86,27,1)</f>
        <v/>
      </c>
      <c r="AG47" s="103" t="str">
        <f>MID($N$86,28,1)</f>
        <v/>
      </c>
      <c r="AH47" s="103" t="str">
        <f>MID($N$86,29,1)</f>
        <v/>
      </c>
      <c r="AI47" s="103" t="str">
        <f>MID($N$86,30,1)</f>
        <v/>
      </c>
      <c r="AJ47" s="103" t="str">
        <f>MID($N$86,31,1)</f>
        <v/>
      </c>
      <c r="AK47" s="103" t="str">
        <f>MID($N$86,32,1)</f>
        <v/>
      </c>
    </row>
    <row r="48" spans="1:45" ht="15" customHeight="1" x14ac:dyDescent="0.15">
      <c r="A48" s="218"/>
      <c r="B48" s="218"/>
      <c r="C48" s="218"/>
      <c r="D48" s="219" t="s">
        <v>40</v>
      </c>
      <c r="E48" s="219"/>
      <c r="F48" s="229" t="str">
        <f>IF(N87="","",N87)</f>
        <v/>
      </c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18"/>
      <c r="AD48" s="18"/>
      <c r="AE48" s="18"/>
      <c r="AF48" s="18"/>
      <c r="AG48" s="18"/>
      <c r="AH48" s="18"/>
      <c r="AI48" s="18"/>
      <c r="AJ48" s="18"/>
      <c r="AK48" s="19"/>
    </row>
    <row r="49" spans="1:71" ht="15" customHeight="1" x14ac:dyDescent="0.15">
      <c r="A49" s="218"/>
      <c r="B49" s="218"/>
      <c r="C49" s="218"/>
      <c r="D49" s="219"/>
      <c r="E49" s="219"/>
      <c r="F49" s="231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199" t="s">
        <v>41</v>
      </c>
      <c r="AD49" s="199"/>
      <c r="AE49" s="199"/>
      <c r="AF49" s="199"/>
      <c r="AG49" s="199"/>
      <c r="AH49" s="199"/>
      <c r="AI49" s="199"/>
      <c r="AJ49" s="199"/>
      <c r="AK49" s="233"/>
    </row>
    <row r="50" spans="1:71" ht="15" customHeight="1" x14ac:dyDescent="0.15">
      <c r="A50" s="217" t="s">
        <v>56</v>
      </c>
      <c r="B50" s="218"/>
      <c r="C50" s="218"/>
      <c r="D50" s="219" t="s">
        <v>43</v>
      </c>
      <c r="E50" s="219"/>
      <c r="F50" s="144">
        <v>19</v>
      </c>
      <c r="G50" s="142">
        <v>20</v>
      </c>
      <c r="H50" s="142">
        <v>21</v>
      </c>
      <c r="I50" s="142">
        <v>22</v>
      </c>
      <c r="J50" s="142">
        <v>23</v>
      </c>
      <c r="K50" s="142">
        <v>24</v>
      </c>
      <c r="L50" s="142">
        <v>25</v>
      </c>
      <c r="M50" s="142">
        <v>26</v>
      </c>
      <c r="N50" s="142">
        <v>27</v>
      </c>
      <c r="O50" s="142">
        <v>28</v>
      </c>
      <c r="P50" s="142">
        <v>29</v>
      </c>
      <c r="Q50" s="142">
        <v>30</v>
      </c>
      <c r="R50" s="142">
        <v>31</v>
      </c>
      <c r="S50" s="142">
        <v>32</v>
      </c>
      <c r="T50" s="142">
        <v>33</v>
      </c>
      <c r="U50" s="142">
        <v>34</v>
      </c>
      <c r="V50" s="142">
        <v>35</v>
      </c>
      <c r="W50" s="142">
        <v>36</v>
      </c>
      <c r="X50" s="142">
        <v>37</v>
      </c>
      <c r="Y50" s="142">
        <v>38</v>
      </c>
      <c r="Z50" s="142">
        <v>39</v>
      </c>
      <c r="AA50" s="142">
        <v>40</v>
      </c>
      <c r="AB50" s="142">
        <v>41</v>
      </c>
      <c r="AC50" s="142">
        <v>42</v>
      </c>
      <c r="AD50" s="142">
        <v>43</v>
      </c>
      <c r="AE50" s="142">
        <v>44</v>
      </c>
      <c r="AF50" s="142">
        <v>45</v>
      </c>
      <c r="AG50" s="142">
        <v>46</v>
      </c>
      <c r="AH50" s="142">
        <v>47</v>
      </c>
      <c r="AI50" s="142">
        <v>48</v>
      </c>
      <c r="AJ50" s="142">
        <v>49</v>
      </c>
      <c r="AK50" s="142">
        <v>50</v>
      </c>
    </row>
    <row r="51" spans="1:71" ht="24.75" customHeight="1" x14ac:dyDescent="0.15">
      <c r="A51" s="218"/>
      <c r="B51" s="218"/>
      <c r="C51" s="218"/>
      <c r="D51" s="219"/>
      <c r="E51" s="219"/>
      <c r="F51" s="107" t="str">
        <f>MID($N$88,1,1)</f>
        <v/>
      </c>
      <c r="G51" s="103" t="str">
        <f>MID($N$88,2,1)</f>
        <v/>
      </c>
      <c r="H51" s="103" t="str">
        <f>MID($N$88,3,1)</f>
        <v/>
      </c>
      <c r="I51" s="103" t="str">
        <f>MID($N$88,4,1)</f>
        <v/>
      </c>
      <c r="J51" s="103" t="str">
        <f>MID($N$88,5,1)</f>
        <v/>
      </c>
      <c r="K51" s="103" t="str">
        <f>MID($N$88,6,1)</f>
        <v/>
      </c>
      <c r="L51" s="103" t="str">
        <f>MID($N$88,7,1)</f>
        <v/>
      </c>
      <c r="M51" s="103" t="str">
        <f>MID($N$88,8,1)</f>
        <v/>
      </c>
      <c r="N51" s="103" t="str">
        <f>MID($N$88,9,1)</f>
        <v/>
      </c>
      <c r="O51" s="103" t="str">
        <f>MID($N$88,10,1)</f>
        <v/>
      </c>
      <c r="P51" s="103" t="str">
        <f>MID($N$88,11,1)</f>
        <v/>
      </c>
      <c r="Q51" s="103" t="str">
        <f>MID($N$88,12,1)</f>
        <v/>
      </c>
      <c r="R51" s="103" t="str">
        <f>MID($N$88,13,1)</f>
        <v/>
      </c>
      <c r="S51" s="103" t="str">
        <f>MID($N$88,14,1)</f>
        <v/>
      </c>
      <c r="T51" s="103" t="str">
        <f>MID($N$88,15,1)</f>
        <v/>
      </c>
      <c r="U51" s="103" t="str">
        <f>MID($N$88,16,1)</f>
        <v/>
      </c>
      <c r="V51" s="103" t="str">
        <f>MID($N$88,17,1)</f>
        <v/>
      </c>
      <c r="W51" s="103" t="str">
        <f>MID($N$88,18,1)</f>
        <v/>
      </c>
      <c r="X51" s="103" t="str">
        <f>MID($N$88,19,1)</f>
        <v/>
      </c>
      <c r="Y51" s="103" t="str">
        <f>MID($N$88,20,1)</f>
        <v/>
      </c>
      <c r="Z51" s="103" t="str">
        <f>MID($N$88,21,1)</f>
        <v/>
      </c>
      <c r="AA51" s="103" t="str">
        <f>MID($N$88,22,1)</f>
        <v/>
      </c>
      <c r="AB51" s="103" t="str">
        <f>MID($N$88,23,1)</f>
        <v/>
      </c>
      <c r="AC51" s="103" t="str">
        <f>MID($N$88,24,1)</f>
        <v/>
      </c>
      <c r="AD51" s="103" t="str">
        <f>MID($N$88,25,1)</f>
        <v/>
      </c>
      <c r="AE51" s="103" t="str">
        <f>MID($N$88,26,1)</f>
        <v/>
      </c>
      <c r="AF51" s="103" t="str">
        <f>MID($N$88,27,1)</f>
        <v/>
      </c>
      <c r="AG51" s="103" t="str">
        <f>MID($N$88,28,1)</f>
        <v/>
      </c>
      <c r="AH51" s="103" t="str">
        <f>MID($N$88,29,1)</f>
        <v/>
      </c>
      <c r="AI51" s="103" t="str">
        <f>MID($N$88,30,1)</f>
        <v/>
      </c>
      <c r="AJ51" s="103" t="str">
        <f>MID($N$88,31,1)</f>
        <v/>
      </c>
      <c r="AK51" s="103" t="str">
        <f>MID($N$88,32,1)</f>
        <v/>
      </c>
    </row>
    <row r="52" spans="1:71" ht="15" customHeight="1" x14ac:dyDescent="0.15">
      <c r="A52" s="218"/>
      <c r="B52" s="218"/>
      <c r="C52" s="218"/>
      <c r="D52" s="219" t="s">
        <v>44</v>
      </c>
      <c r="E52" s="219"/>
      <c r="F52" s="191" t="str">
        <f>IF(N89="","",N89)</f>
        <v/>
      </c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3"/>
    </row>
    <row r="53" spans="1:71" ht="15" customHeight="1" x14ac:dyDescent="0.15">
      <c r="A53" s="218"/>
      <c r="B53" s="218"/>
      <c r="C53" s="218"/>
      <c r="D53" s="219"/>
      <c r="E53" s="219"/>
      <c r="F53" s="194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6"/>
    </row>
    <row r="58" spans="1:71" ht="18" customHeight="1" x14ac:dyDescent="0.15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</row>
    <row r="59" spans="1:71" s="29" customFormat="1" ht="18" customHeight="1" x14ac:dyDescent="0.15">
      <c r="B59" s="130" t="s">
        <v>77</v>
      </c>
      <c r="C59" s="130"/>
      <c r="D59" s="130"/>
      <c r="E59" s="130"/>
      <c r="F59" s="130"/>
      <c r="G59" s="130"/>
      <c r="H59" s="130"/>
      <c r="I59" s="130"/>
      <c r="J59" s="130"/>
      <c r="K59" s="130"/>
      <c r="L59" s="43"/>
      <c r="M59" s="43"/>
      <c r="N59" s="44"/>
      <c r="O59" s="44"/>
      <c r="P59" s="44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</row>
    <row r="60" spans="1:71" ht="18" customHeight="1" x14ac:dyDescent="0.15">
      <c r="B60" s="131" t="s">
        <v>146</v>
      </c>
      <c r="C60" s="131"/>
      <c r="D60" s="131"/>
      <c r="E60" s="132"/>
      <c r="F60" s="133"/>
      <c r="G60" s="133"/>
      <c r="H60" s="133"/>
      <c r="I60" s="133"/>
      <c r="J60" s="133"/>
      <c r="K60" s="133"/>
      <c r="L60" s="28"/>
      <c r="M60" s="28"/>
      <c r="N60" s="225"/>
      <c r="O60" s="225"/>
      <c r="P60" s="225"/>
      <c r="Q60" s="225"/>
      <c r="R60" s="225"/>
      <c r="S60" s="225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</row>
    <row r="61" spans="1:71" ht="22.5" customHeight="1" x14ac:dyDescent="0.15">
      <c r="B61" s="131" t="s">
        <v>57</v>
      </c>
      <c r="C61" s="131"/>
      <c r="D61" s="131"/>
      <c r="E61" s="132"/>
      <c r="F61" s="133"/>
      <c r="G61" s="133"/>
      <c r="H61" s="133"/>
      <c r="I61" s="133"/>
      <c r="J61" s="133"/>
      <c r="K61" s="133"/>
      <c r="L61" s="8"/>
      <c r="M61" s="8"/>
      <c r="N61" s="220"/>
      <c r="O61" s="221"/>
      <c r="P61" s="221"/>
      <c r="Q61" s="221"/>
      <c r="R61" s="221"/>
      <c r="S61" s="222"/>
      <c r="T61" s="223"/>
      <c r="U61" s="224"/>
      <c r="V61" s="47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32"/>
      <c r="AL61" s="33"/>
      <c r="AM61" s="33"/>
      <c r="AN61" s="33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31"/>
      <c r="BA61" s="31"/>
      <c r="BB61" s="32"/>
      <c r="BC61" s="32"/>
      <c r="BD61" s="32"/>
      <c r="BE61" s="33"/>
      <c r="BF61" s="33"/>
      <c r="BG61" s="33"/>
      <c r="BH61" s="8"/>
      <c r="BI61" s="8"/>
      <c r="BJ61" s="8"/>
      <c r="BK61" s="8"/>
      <c r="BL61" s="8"/>
      <c r="BM61" s="8"/>
      <c r="BN61" s="8"/>
      <c r="BO61" s="8"/>
    </row>
    <row r="62" spans="1:71" ht="22.5" customHeight="1" x14ac:dyDescent="0.15">
      <c r="B62" s="131" t="s">
        <v>58</v>
      </c>
      <c r="C62" s="133"/>
      <c r="D62" s="131"/>
      <c r="E62" s="132"/>
      <c r="F62" s="133"/>
      <c r="G62" s="133"/>
      <c r="H62" s="133"/>
      <c r="I62" s="133"/>
      <c r="J62" s="133"/>
      <c r="K62" s="133"/>
      <c r="L62" s="8"/>
      <c r="M62" s="8"/>
      <c r="N62" s="176"/>
      <c r="O62" s="176"/>
      <c r="P62" s="176"/>
      <c r="Q62" s="176"/>
      <c r="R62" s="176"/>
      <c r="S62" s="138" t="s">
        <v>198</v>
      </c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36"/>
      <c r="AH62" s="36"/>
      <c r="AI62" s="35"/>
      <c r="AJ62" s="35"/>
      <c r="AK62" s="35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34"/>
      <c r="BA62" s="34"/>
      <c r="BB62" s="35"/>
      <c r="BC62" s="35"/>
      <c r="BD62" s="35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</row>
    <row r="63" spans="1:71" ht="22.5" customHeight="1" x14ac:dyDescent="0.15">
      <c r="B63" s="131" t="s">
        <v>59</v>
      </c>
      <c r="C63" s="133"/>
      <c r="D63" s="131"/>
      <c r="E63" s="132"/>
      <c r="F63" s="133"/>
      <c r="G63" s="133"/>
      <c r="H63" s="133"/>
      <c r="I63" s="133"/>
      <c r="J63" s="133"/>
      <c r="K63" s="133"/>
      <c r="L63" s="8"/>
      <c r="M63" s="8"/>
      <c r="N63" s="177"/>
      <c r="O63" s="178"/>
      <c r="P63" s="178"/>
      <c r="Q63" s="178"/>
      <c r="R63" s="179"/>
      <c r="S63" s="138" t="s">
        <v>182</v>
      </c>
      <c r="T63" s="102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36"/>
      <c r="AH63" s="36"/>
      <c r="AI63" s="37"/>
      <c r="AJ63" s="37"/>
      <c r="AK63" s="37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36"/>
      <c r="BA63" s="36"/>
      <c r="BB63" s="37"/>
      <c r="BC63" s="37"/>
      <c r="BD63" s="37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</row>
    <row r="64" spans="1:71" ht="22.5" customHeight="1" x14ac:dyDescent="0.15">
      <c r="B64" s="131" t="s">
        <v>193</v>
      </c>
      <c r="C64" s="151"/>
      <c r="D64" s="152"/>
      <c r="E64" s="150"/>
      <c r="F64" s="152"/>
      <c r="G64" s="152"/>
      <c r="H64" s="152"/>
      <c r="I64" s="152"/>
      <c r="J64" s="152"/>
      <c r="K64" s="150"/>
      <c r="L64" s="38"/>
      <c r="M64" s="38"/>
      <c r="N64" s="172"/>
      <c r="O64" s="172"/>
      <c r="P64" s="172"/>
      <c r="Q64" s="172"/>
      <c r="R64" s="172"/>
      <c r="S64" s="172"/>
      <c r="T64" s="172"/>
      <c r="U64" s="172"/>
      <c r="V64" s="145" t="s">
        <v>197</v>
      </c>
      <c r="W64" s="153"/>
      <c r="X64" s="153"/>
      <c r="Y64" s="145"/>
      <c r="Z64" s="154"/>
      <c r="AA64" s="154"/>
      <c r="AB64" s="154"/>
      <c r="AC64" s="154"/>
      <c r="AD64" s="154"/>
      <c r="AE64" s="154"/>
      <c r="AF64" s="8"/>
      <c r="AG64" s="34"/>
      <c r="AH64" s="34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8"/>
      <c r="AX64" s="8"/>
      <c r="AY64" s="8"/>
      <c r="AZ64" s="34"/>
      <c r="BA64" s="34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</row>
    <row r="65" spans="2:100" ht="22.5" customHeight="1" x14ac:dyDescent="0.15">
      <c r="B65" s="131" t="s">
        <v>60</v>
      </c>
      <c r="C65" s="133"/>
      <c r="D65" s="131" t="s">
        <v>61</v>
      </c>
      <c r="E65" s="132"/>
      <c r="F65" s="133"/>
      <c r="G65" s="133"/>
      <c r="H65" s="133"/>
      <c r="I65" s="133"/>
      <c r="J65" s="133"/>
      <c r="K65" s="132"/>
      <c r="L65" s="38"/>
      <c r="M65" s="38"/>
      <c r="N65" s="180"/>
      <c r="O65" s="181"/>
      <c r="P65" s="181"/>
      <c r="Q65" s="181"/>
      <c r="R65" s="182"/>
      <c r="S65" s="183"/>
      <c r="T65" s="183"/>
      <c r="U65" s="183"/>
      <c r="V65" s="183"/>
      <c r="W65" s="183"/>
      <c r="X65" s="183"/>
      <c r="Y65" s="184"/>
      <c r="Z65" s="138" t="s">
        <v>83</v>
      </c>
      <c r="AA65" s="8"/>
      <c r="AB65" s="8"/>
      <c r="AC65" s="8"/>
      <c r="AD65" s="8"/>
      <c r="AE65" s="8"/>
      <c r="AF65" s="8"/>
      <c r="AG65" s="39"/>
      <c r="AH65" s="39"/>
      <c r="AI65" s="39"/>
      <c r="AJ65" s="39"/>
      <c r="AK65" s="40"/>
      <c r="AL65" s="40"/>
      <c r="AM65" s="40"/>
      <c r="AN65" s="40"/>
      <c r="AO65" s="40"/>
      <c r="AP65" s="40"/>
      <c r="AQ65" s="40"/>
      <c r="AR65" s="40"/>
      <c r="AS65" s="8"/>
      <c r="AT65" s="8"/>
      <c r="AU65" s="8"/>
      <c r="AV65" s="8"/>
      <c r="AW65" s="8"/>
      <c r="AX65" s="8"/>
      <c r="AY65" s="8"/>
      <c r="AZ65" s="39"/>
      <c r="BA65" s="39"/>
      <c r="BB65" s="39"/>
      <c r="BC65" s="39"/>
      <c r="BD65" s="40"/>
      <c r="BE65" s="40"/>
      <c r="BF65" s="40"/>
      <c r="BG65" s="40"/>
      <c r="BH65" s="40"/>
      <c r="BI65" s="40"/>
      <c r="BJ65" s="40"/>
      <c r="BK65" s="40"/>
      <c r="BL65" s="8"/>
      <c r="BM65" s="8"/>
      <c r="BN65" s="8"/>
      <c r="BO65" s="8"/>
    </row>
    <row r="66" spans="2:100" ht="22.5" customHeight="1" x14ac:dyDescent="0.15">
      <c r="B66" s="132"/>
      <c r="C66" s="131" t="s">
        <v>62</v>
      </c>
      <c r="D66" s="133"/>
      <c r="E66" s="133"/>
      <c r="F66" s="133"/>
      <c r="G66" s="132" t="s">
        <v>63</v>
      </c>
      <c r="H66" s="133"/>
      <c r="I66" s="132" t="s">
        <v>64</v>
      </c>
      <c r="J66" s="133"/>
      <c r="K66" s="132"/>
      <c r="L66" s="38"/>
      <c r="M66" s="38"/>
      <c r="N66" s="185"/>
      <c r="O66" s="186"/>
      <c r="P66" s="186"/>
      <c r="Q66" s="186"/>
      <c r="R66" s="186"/>
      <c r="S66" s="187"/>
      <c r="T66" s="185"/>
      <c r="U66" s="186"/>
      <c r="V66" s="186"/>
      <c r="W66" s="186"/>
      <c r="X66" s="186"/>
      <c r="Y66" s="187"/>
      <c r="Z66" s="138" t="s">
        <v>82</v>
      </c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5"/>
      <c r="AL66" s="8"/>
      <c r="AM66" s="41"/>
      <c r="AN66" s="41"/>
      <c r="AO66" s="9"/>
      <c r="AP66" s="41"/>
      <c r="AQ66" s="35"/>
      <c r="AR66" s="8"/>
      <c r="AS66" s="8"/>
      <c r="AT66" s="8"/>
      <c r="AU66" s="8"/>
      <c r="AV66" s="8"/>
      <c r="AW66" s="8"/>
      <c r="AX66" s="8"/>
      <c r="AY66" s="8"/>
      <c r="AZ66" s="41"/>
      <c r="BA66" s="41"/>
      <c r="BB66" s="9"/>
      <c r="BC66" s="41"/>
      <c r="BD66" s="35"/>
      <c r="BE66" s="8"/>
      <c r="BF66" s="41"/>
      <c r="BG66" s="41"/>
      <c r="BH66" s="9"/>
      <c r="BI66" s="41"/>
      <c r="BJ66" s="35"/>
      <c r="BK66" s="8"/>
      <c r="BL66" s="8"/>
      <c r="BM66" s="8"/>
      <c r="BN66" s="8"/>
      <c r="BO66" s="8"/>
    </row>
    <row r="67" spans="2:100" ht="22.5" customHeight="1" x14ac:dyDescent="0.15">
      <c r="B67" s="132"/>
      <c r="C67" s="131" t="s">
        <v>65</v>
      </c>
      <c r="D67" s="133"/>
      <c r="E67" s="132"/>
      <c r="F67" s="133"/>
      <c r="G67" s="133"/>
      <c r="H67" s="133"/>
      <c r="I67" s="133"/>
      <c r="J67" s="133"/>
      <c r="K67" s="132"/>
      <c r="L67" s="38"/>
      <c r="M67" s="38"/>
      <c r="N67" s="202"/>
      <c r="O67" s="203"/>
      <c r="P67" s="203"/>
      <c r="Q67" s="203"/>
      <c r="R67" s="226"/>
      <c r="S67" s="138" t="s">
        <v>81</v>
      </c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8"/>
      <c r="AF67" s="8"/>
      <c r="AG67" s="36"/>
      <c r="AH67" s="36"/>
      <c r="AI67" s="37"/>
      <c r="AJ67" s="37"/>
      <c r="AK67" s="37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36"/>
      <c r="BA67" s="36"/>
      <c r="BB67" s="37"/>
      <c r="BC67" s="37"/>
      <c r="BD67" s="37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</row>
    <row r="68" spans="2:100" ht="22.5" customHeight="1" x14ac:dyDescent="0.15">
      <c r="B68" s="132"/>
      <c r="C68" s="131" t="s">
        <v>66</v>
      </c>
      <c r="D68" s="133"/>
      <c r="E68" s="132"/>
      <c r="F68" s="133"/>
      <c r="G68" s="133"/>
      <c r="H68" s="133"/>
      <c r="I68" s="133"/>
      <c r="J68" s="133"/>
      <c r="K68" s="132"/>
      <c r="L68" s="38"/>
      <c r="M68" s="38"/>
      <c r="N68" s="100"/>
      <c r="O68" s="138" t="s">
        <v>159</v>
      </c>
      <c r="P68" s="42"/>
      <c r="Q68" s="42"/>
      <c r="R68" s="42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34"/>
      <c r="AH68" s="35"/>
      <c r="AI68" s="35"/>
      <c r="AJ68" s="35"/>
      <c r="AK68" s="35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34"/>
      <c r="BA68" s="35"/>
      <c r="BB68" s="35"/>
      <c r="BC68" s="35"/>
      <c r="BD68" s="35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</row>
    <row r="69" spans="2:100" ht="22.5" customHeight="1" x14ac:dyDescent="0.15">
      <c r="B69" s="132"/>
      <c r="C69" s="131" t="s">
        <v>67</v>
      </c>
      <c r="D69" s="133"/>
      <c r="E69" s="132"/>
      <c r="F69" s="133"/>
      <c r="G69" s="133"/>
      <c r="H69" s="133"/>
      <c r="I69" s="133"/>
      <c r="J69" s="133"/>
      <c r="K69" s="132"/>
      <c r="L69" s="38"/>
      <c r="M69" s="38"/>
      <c r="N69" s="173"/>
      <c r="O69" s="174"/>
      <c r="P69" s="174"/>
      <c r="Q69" s="174"/>
      <c r="R69" s="175"/>
      <c r="S69" s="138" t="s">
        <v>184</v>
      </c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34"/>
      <c r="AH69" s="40"/>
      <c r="AI69" s="40"/>
      <c r="AJ69" s="40"/>
      <c r="AK69" s="40"/>
      <c r="AL69" s="40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34"/>
      <c r="BA69" s="40"/>
      <c r="BB69" s="40"/>
      <c r="BC69" s="40"/>
      <c r="BD69" s="40"/>
      <c r="BE69" s="40"/>
      <c r="BF69" s="8"/>
      <c r="BG69" s="8"/>
      <c r="BH69" s="8"/>
      <c r="BI69" s="8"/>
      <c r="BJ69" s="8"/>
      <c r="BK69" s="8"/>
      <c r="BL69" s="8"/>
      <c r="BM69" s="8"/>
      <c r="BN69" s="8"/>
      <c r="BO69" s="8"/>
    </row>
    <row r="70" spans="2:100" ht="22.5" customHeight="1" x14ac:dyDescent="0.15">
      <c r="B70" s="132"/>
      <c r="C70" s="131" t="s">
        <v>68</v>
      </c>
      <c r="D70" s="133"/>
      <c r="E70" s="132"/>
      <c r="F70" s="133"/>
      <c r="G70" s="133"/>
      <c r="H70" s="133"/>
      <c r="I70" s="133"/>
      <c r="J70" s="133"/>
      <c r="K70" s="132"/>
      <c r="L70" s="38"/>
      <c r="M70" s="38"/>
      <c r="N70" s="173"/>
      <c r="O70" s="174"/>
      <c r="P70" s="174"/>
      <c r="Q70" s="174"/>
      <c r="R70" s="175"/>
      <c r="S70" s="138" t="s">
        <v>160</v>
      </c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34"/>
      <c r="AH70" s="40"/>
      <c r="AI70" s="40"/>
      <c r="AJ70" s="40"/>
      <c r="AK70" s="40"/>
      <c r="AL70" s="40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34"/>
      <c r="BA70" s="40"/>
      <c r="BB70" s="40"/>
      <c r="BC70" s="40"/>
      <c r="BD70" s="40"/>
      <c r="BE70" s="40"/>
      <c r="BF70" s="8"/>
      <c r="BG70" s="8"/>
      <c r="BH70" s="8"/>
      <c r="BI70" s="8"/>
      <c r="BJ70" s="8"/>
      <c r="BK70" s="8"/>
      <c r="BL70" s="8"/>
      <c r="BM70" s="8"/>
      <c r="BN70" s="8"/>
      <c r="BO70" s="8"/>
    </row>
    <row r="71" spans="2:100" ht="22.5" customHeight="1" x14ac:dyDescent="0.15">
      <c r="B71" s="132"/>
      <c r="C71" s="131" t="s">
        <v>69</v>
      </c>
      <c r="D71" s="133"/>
      <c r="E71" s="132"/>
      <c r="F71" s="133"/>
      <c r="G71" s="133"/>
      <c r="H71" s="133"/>
      <c r="I71" s="133"/>
      <c r="J71" s="133"/>
      <c r="K71" s="132"/>
      <c r="L71" s="38"/>
      <c r="M71" s="38"/>
      <c r="N71" s="210"/>
      <c r="O71" s="211"/>
      <c r="P71" s="211"/>
      <c r="Q71" s="211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4"/>
      <c r="AF71" s="161" t="s">
        <v>84</v>
      </c>
      <c r="AG71" s="139"/>
      <c r="AH71" s="140"/>
      <c r="AI71" s="140"/>
      <c r="AJ71" s="140"/>
      <c r="AK71" s="140"/>
      <c r="AL71" s="140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9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</row>
    <row r="72" spans="2:100" ht="22.5" customHeight="1" x14ac:dyDescent="0.15">
      <c r="B72" s="132"/>
      <c r="C72" s="131" t="s">
        <v>70</v>
      </c>
      <c r="D72" s="133"/>
      <c r="E72" s="132"/>
      <c r="F72" s="133"/>
      <c r="G72" s="133"/>
      <c r="H72" s="133"/>
      <c r="I72" s="133"/>
      <c r="J72" s="133"/>
      <c r="K72" s="132"/>
      <c r="L72" s="38"/>
      <c r="M72" s="38"/>
      <c r="N72" s="210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2"/>
      <c r="AF72" s="161" t="s">
        <v>85</v>
      </c>
      <c r="AG72" s="139"/>
      <c r="AH72" s="140"/>
      <c r="AI72" s="140"/>
      <c r="AJ72" s="140"/>
      <c r="AK72" s="140"/>
      <c r="AL72" s="140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9"/>
      <c r="BA72" s="139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</row>
    <row r="73" spans="2:100" ht="22.5" customHeight="1" x14ac:dyDescent="0.15">
      <c r="B73" s="132"/>
      <c r="C73" s="131" t="s">
        <v>71</v>
      </c>
      <c r="D73" s="133"/>
      <c r="E73" s="132"/>
      <c r="F73" s="133"/>
      <c r="G73" s="133"/>
      <c r="H73" s="133"/>
      <c r="I73" s="133"/>
      <c r="J73" s="133"/>
      <c r="K73" s="132"/>
      <c r="L73" s="38"/>
      <c r="M73" s="38"/>
      <c r="N73" s="213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5"/>
      <c r="AF73" s="161" t="s">
        <v>147</v>
      </c>
      <c r="AG73" s="139"/>
      <c r="AH73" s="140"/>
      <c r="AI73" s="140"/>
      <c r="AJ73" s="140"/>
      <c r="AK73" s="140"/>
      <c r="AL73" s="140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  <c r="BI73" s="140"/>
      <c r="BJ73" s="140"/>
      <c r="BK73" s="140"/>
      <c r="BL73" s="140"/>
      <c r="BM73" s="140"/>
      <c r="BN73" s="140"/>
      <c r="BO73" s="140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</row>
    <row r="74" spans="2:100" ht="22.5" customHeight="1" x14ac:dyDescent="0.15">
      <c r="B74" s="132"/>
      <c r="C74" s="131" t="s">
        <v>72</v>
      </c>
      <c r="D74" s="133"/>
      <c r="E74" s="132"/>
      <c r="F74" s="133"/>
      <c r="G74" s="133"/>
      <c r="H74" s="133"/>
      <c r="I74" s="133"/>
      <c r="J74" s="133"/>
      <c r="K74" s="132"/>
      <c r="L74" s="38"/>
      <c r="M74" s="38"/>
      <c r="N74" s="210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2"/>
      <c r="AF74" s="138" t="s">
        <v>86</v>
      </c>
      <c r="AG74" s="139"/>
      <c r="AH74" s="139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36"/>
      <c r="AX74" s="136"/>
      <c r="AY74" s="136"/>
      <c r="AZ74" s="139"/>
      <c r="BA74" s="139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</row>
    <row r="75" spans="2:100" ht="30.95" customHeight="1" x14ac:dyDescent="0.15">
      <c r="B75" s="132"/>
      <c r="C75" s="131" t="s">
        <v>73</v>
      </c>
      <c r="D75" s="133"/>
      <c r="E75" s="132"/>
      <c r="F75" s="133"/>
      <c r="G75" s="133"/>
      <c r="H75" s="133"/>
      <c r="I75" s="133"/>
      <c r="J75" s="133"/>
      <c r="K75" s="132" t="s">
        <v>80</v>
      </c>
      <c r="L75" s="38"/>
      <c r="M75" s="46"/>
      <c r="N75" s="210"/>
      <c r="O75" s="211"/>
      <c r="P75" s="211"/>
      <c r="Q75" s="211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4"/>
      <c r="AF75" s="162" t="s">
        <v>171</v>
      </c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3"/>
      <c r="CC75" s="163"/>
      <c r="CD75" s="163"/>
      <c r="CE75" s="163"/>
      <c r="CF75" s="163"/>
      <c r="CG75" s="163"/>
      <c r="CH75" s="163"/>
      <c r="CI75" s="163"/>
      <c r="CJ75" s="163"/>
      <c r="CK75" s="163"/>
      <c r="CL75" s="163"/>
      <c r="CM75" s="163"/>
      <c r="CN75" s="163"/>
      <c r="CO75" s="163"/>
      <c r="CP75" s="163"/>
      <c r="CQ75" s="163"/>
      <c r="CR75" s="163"/>
      <c r="CS75" s="163"/>
      <c r="CT75" s="163"/>
      <c r="CU75" s="163"/>
      <c r="CV75" s="163"/>
    </row>
    <row r="76" spans="2:100" ht="30.95" customHeight="1" x14ac:dyDescent="0.15">
      <c r="B76" s="132"/>
      <c r="C76" s="131" t="s">
        <v>74</v>
      </c>
      <c r="D76" s="133"/>
      <c r="E76" s="132"/>
      <c r="F76" s="133"/>
      <c r="G76" s="133"/>
      <c r="H76" s="133"/>
      <c r="I76" s="133"/>
      <c r="J76" s="133"/>
      <c r="K76" s="132"/>
      <c r="L76" s="38"/>
      <c r="M76" s="38"/>
      <c r="N76" s="210"/>
      <c r="O76" s="211"/>
      <c r="P76" s="211"/>
      <c r="Q76" s="211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4"/>
      <c r="AF76" s="162" t="s">
        <v>172</v>
      </c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</row>
    <row r="77" spans="2:100" ht="6.75" customHeight="1" x14ac:dyDescent="0.15">
      <c r="B77" s="134"/>
      <c r="C77" s="135"/>
      <c r="D77" s="136"/>
      <c r="E77" s="134"/>
      <c r="F77" s="136"/>
      <c r="G77" s="136"/>
      <c r="H77" s="136"/>
      <c r="I77" s="136"/>
      <c r="J77" s="136"/>
      <c r="K77" s="134"/>
      <c r="L77" s="38"/>
      <c r="M77" s="38"/>
      <c r="N77" s="216"/>
      <c r="O77" s="216"/>
      <c r="P77" s="216"/>
      <c r="Q77" s="42"/>
      <c r="R77" s="42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39"/>
      <c r="AH77" s="39"/>
      <c r="AI77" s="39"/>
      <c r="AJ77" s="35"/>
      <c r="AK77" s="35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39"/>
      <c r="BA77" s="39"/>
      <c r="BB77" s="39"/>
      <c r="BC77" s="35"/>
      <c r="BD77" s="35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</row>
    <row r="78" spans="2:100" ht="22.5" customHeight="1" x14ac:dyDescent="0.15">
      <c r="B78" s="131" t="s">
        <v>75</v>
      </c>
      <c r="C78" s="133"/>
      <c r="D78" s="131" t="s">
        <v>76</v>
      </c>
      <c r="E78" s="132"/>
      <c r="F78" s="133"/>
      <c r="G78" s="133"/>
      <c r="H78" s="133"/>
      <c r="I78" s="133"/>
      <c r="J78" s="133"/>
      <c r="K78" s="132"/>
      <c r="L78" s="38"/>
      <c r="M78" s="38"/>
      <c r="N78" s="210"/>
      <c r="O78" s="211"/>
      <c r="P78" s="211"/>
      <c r="Q78" s="211"/>
      <c r="R78" s="183"/>
      <c r="S78" s="183"/>
      <c r="T78" s="183"/>
      <c r="U78" s="183"/>
      <c r="V78" s="183"/>
      <c r="W78" s="183"/>
      <c r="X78" s="183"/>
      <c r="Y78" s="184"/>
      <c r="Z78" s="138" t="s">
        <v>83</v>
      </c>
      <c r="AA78" s="8"/>
      <c r="AB78" s="8"/>
      <c r="AC78" s="8"/>
      <c r="AD78" s="8"/>
      <c r="AE78" s="8"/>
      <c r="AF78" s="8"/>
      <c r="AG78" s="39"/>
      <c r="AH78" s="39"/>
      <c r="AI78" s="39"/>
      <c r="AJ78" s="39"/>
      <c r="AK78" s="40"/>
      <c r="AL78" s="40"/>
      <c r="AM78" s="40"/>
      <c r="AN78" s="40"/>
      <c r="AO78" s="40"/>
      <c r="AP78" s="40"/>
      <c r="AQ78" s="40"/>
      <c r="AR78" s="40"/>
      <c r="AS78" s="8"/>
      <c r="AT78" s="8"/>
      <c r="AU78" s="8"/>
      <c r="AV78" s="8"/>
      <c r="AW78" s="8"/>
      <c r="AX78" s="8"/>
      <c r="AY78" s="8"/>
      <c r="AZ78" s="39"/>
      <c r="BA78" s="39"/>
      <c r="BB78" s="39"/>
      <c r="BC78" s="39"/>
      <c r="BD78" s="40"/>
      <c r="BE78" s="40"/>
      <c r="BF78" s="40"/>
      <c r="BG78" s="40"/>
      <c r="BH78" s="40"/>
      <c r="BI78" s="40"/>
      <c r="BJ78" s="40"/>
      <c r="BK78" s="40"/>
      <c r="BL78" s="8"/>
      <c r="BM78" s="8"/>
      <c r="BN78" s="8"/>
      <c r="BO78" s="8"/>
    </row>
    <row r="79" spans="2:100" ht="22.5" customHeight="1" x14ac:dyDescent="0.15">
      <c r="B79" s="132"/>
      <c r="C79" s="131" t="s">
        <v>62</v>
      </c>
      <c r="D79" s="133"/>
      <c r="E79" s="133"/>
      <c r="F79" s="133"/>
      <c r="G79" s="132" t="s">
        <v>63</v>
      </c>
      <c r="H79" s="133"/>
      <c r="I79" s="137" t="s">
        <v>64</v>
      </c>
      <c r="J79" s="133"/>
      <c r="K79" s="132"/>
      <c r="L79" s="38"/>
      <c r="M79" s="38"/>
      <c r="N79" s="185"/>
      <c r="O79" s="183"/>
      <c r="P79" s="183"/>
      <c r="Q79" s="183"/>
      <c r="R79" s="183"/>
      <c r="S79" s="184"/>
      <c r="T79" s="185"/>
      <c r="U79" s="183"/>
      <c r="V79" s="183"/>
      <c r="W79" s="183"/>
      <c r="X79" s="183"/>
      <c r="Y79" s="184"/>
      <c r="Z79" s="138" t="s">
        <v>82</v>
      </c>
      <c r="AA79" s="8"/>
      <c r="AB79" s="8"/>
      <c r="AC79" s="8"/>
      <c r="AD79" s="8"/>
      <c r="AE79" s="8"/>
      <c r="AF79" s="8"/>
      <c r="AG79" s="41"/>
      <c r="AH79" s="41"/>
      <c r="AI79" s="9"/>
      <c r="AJ79" s="41"/>
      <c r="AK79" s="35"/>
      <c r="AL79" s="8"/>
      <c r="AM79" s="41"/>
      <c r="AN79" s="41"/>
      <c r="AO79" s="9"/>
      <c r="AP79" s="41"/>
      <c r="AQ79" s="35"/>
      <c r="AR79" s="8"/>
      <c r="AS79" s="8"/>
      <c r="AT79" s="8"/>
      <c r="AU79" s="8"/>
      <c r="AV79" s="8"/>
      <c r="AW79" s="8"/>
      <c r="AX79" s="8"/>
      <c r="AY79" s="8"/>
      <c r="AZ79" s="41"/>
      <c r="BA79" s="41"/>
      <c r="BB79" s="9"/>
      <c r="BC79" s="41"/>
      <c r="BD79" s="35"/>
      <c r="BE79" s="8"/>
      <c r="BF79" s="41"/>
      <c r="BG79" s="41"/>
      <c r="BH79" s="9"/>
      <c r="BI79" s="41"/>
      <c r="BJ79" s="35"/>
      <c r="BK79" s="8"/>
      <c r="BL79" s="8"/>
      <c r="BM79" s="8"/>
      <c r="BN79" s="8"/>
      <c r="BO79" s="8"/>
    </row>
    <row r="80" spans="2:100" ht="22.5" customHeight="1" x14ac:dyDescent="0.15">
      <c r="B80" s="132"/>
      <c r="C80" s="131" t="s">
        <v>65</v>
      </c>
      <c r="D80" s="133"/>
      <c r="E80" s="132"/>
      <c r="F80" s="133"/>
      <c r="G80" s="133"/>
      <c r="H80" s="133"/>
      <c r="I80" s="133"/>
      <c r="J80" s="133"/>
      <c r="K80" s="132"/>
      <c r="L80" s="38"/>
      <c r="M80" s="38"/>
      <c r="N80" s="202"/>
      <c r="O80" s="203"/>
      <c r="P80" s="204"/>
      <c r="Q80" s="204"/>
      <c r="R80" s="205"/>
      <c r="S80" s="138" t="s">
        <v>81</v>
      </c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36"/>
      <c r="AH80" s="36"/>
      <c r="AI80" s="37"/>
      <c r="AJ80" s="37"/>
      <c r="AK80" s="37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36"/>
      <c r="BA80" s="36"/>
      <c r="BB80" s="37"/>
      <c r="BC80" s="37"/>
      <c r="BD80" s="37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</row>
    <row r="81" spans="2:99" ht="22.5" customHeight="1" x14ac:dyDescent="0.15">
      <c r="B81" s="132"/>
      <c r="C81" s="131" t="s">
        <v>67</v>
      </c>
      <c r="D81" s="133"/>
      <c r="E81" s="132"/>
      <c r="F81" s="133"/>
      <c r="G81" s="133"/>
      <c r="H81" s="133"/>
      <c r="I81" s="133"/>
      <c r="J81" s="133"/>
      <c r="K81" s="132"/>
      <c r="L81" s="38"/>
      <c r="M81" s="38"/>
      <c r="N81" s="206"/>
      <c r="O81" s="183"/>
      <c r="P81" s="183"/>
      <c r="Q81" s="183"/>
      <c r="R81" s="183"/>
      <c r="S81" s="184"/>
      <c r="T81" s="138" t="s">
        <v>184</v>
      </c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34"/>
      <c r="AH81" s="40"/>
      <c r="AI81" s="40"/>
      <c r="AJ81" s="40"/>
      <c r="AK81" s="40"/>
      <c r="AL81" s="40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34"/>
      <c r="BA81" s="40"/>
      <c r="BB81" s="40"/>
      <c r="BC81" s="40"/>
      <c r="BD81" s="40"/>
      <c r="BE81" s="40"/>
      <c r="BF81" s="8"/>
      <c r="BG81" s="8"/>
      <c r="BH81" s="8"/>
      <c r="BI81" s="8"/>
      <c r="BJ81" s="8"/>
      <c r="BK81" s="8"/>
      <c r="BL81" s="8"/>
      <c r="BM81" s="8"/>
      <c r="BN81" s="8"/>
      <c r="BO81" s="8"/>
    </row>
    <row r="82" spans="2:99" ht="22.5" customHeight="1" x14ac:dyDescent="0.15">
      <c r="B82" s="160" t="s">
        <v>196</v>
      </c>
      <c r="C82" s="136"/>
      <c r="D82" s="136"/>
      <c r="E82" s="136"/>
      <c r="F82" s="136"/>
      <c r="G82" s="136"/>
      <c r="H82" s="136"/>
      <c r="I82" s="136"/>
      <c r="J82" s="136"/>
      <c r="K82" s="136"/>
      <c r="L82" s="8"/>
      <c r="M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34"/>
      <c r="AH82" s="40"/>
      <c r="AI82" s="40"/>
      <c r="AJ82" s="40"/>
      <c r="AK82" s="40"/>
      <c r="AL82" s="40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34"/>
      <c r="BA82" s="40"/>
      <c r="BB82" s="40"/>
      <c r="BC82" s="40"/>
      <c r="BD82" s="40"/>
      <c r="BE82" s="40"/>
      <c r="BF82" s="8"/>
      <c r="BG82" s="8"/>
      <c r="BH82" s="8"/>
      <c r="BI82" s="8"/>
      <c r="BJ82" s="8"/>
      <c r="BK82" s="8"/>
      <c r="BL82" s="8"/>
      <c r="BM82" s="8"/>
      <c r="BN82" s="8"/>
      <c r="BO82" s="8"/>
    </row>
    <row r="83" spans="2:99" ht="22.5" customHeight="1" x14ac:dyDescent="0.15">
      <c r="B83" s="132"/>
      <c r="C83" s="131" t="s">
        <v>68</v>
      </c>
      <c r="D83" s="133"/>
      <c r="E83" s="132"/>
      <c r="F83" s="133"/>
      <c r="G83" s="133"/>
      <c r="H83" s="133"/>
      <c r="I83" s="133"/>
      <c r="J83" s="133"/>
      <c r="K83" s="132"/>
      <c r="L83" s="38"/>
      <c r="M83" s="38"/>
      <c r="N83" s="207"/>
      <c r="O83" s="208"/>
      <c r="P83" s="208"/>
      <c r="Q83" s="208"/>
      <c r="R83" s="209"/>
      <c r="S83" s="138" t="s">
        <v>160</v>
      </c>
      <c r="T83" s="8"/>
      <c r="U83" s="8"/>
      <c r="V83" s="8"/>
      <c r="W83" s="8"/>
      <c r="Y83" s="8"/>
      <c r="Z83" s="8"/>
      <c r="AA83" s="8"/>
      <c r="AB83" s="8"/>
      <c r="AC83" s="8"/>
      <c r="AD83" s="8"/>
      <c r="AE83" s="8"/>
      <c r="AG83" s="34"/>
      <c r="AH83" s="40"/>
      <c r="AI83" s="40"/>
      <c r="AJ83" s="40"/>
      <c r="AK83" s="40"/>
      <c r="AL83" s="40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34"/>
      <c r="BA83" s="40"/>
      <c r="BB83" s="40"/>
      <c r="BC83" s="40"/>
      <c r="BD83" s="40"/>
      <c r="BE83" s="40"/>
      <c r="BF83" s="8"/>
      <c r="BG83" s="8"/>
      <c r="BH83" s="8"/>
      <c r="BI83" s="8"/>
      <c r="BJ83" s="8"/>
      <c r="BK83" s="8"/>
      <c r="BL83" s="8"/>
      <c r="BM83" s="8"/>
      <c r="BN83" s="8"/>
      <c r="BO83" s="8"/>
    </row>
    <row r="84" spans="2:99" ht="22.5" customHeight="1" x14ac:dyDescent="0.15">
      <c r="B84" s="132"/>
      <c r="C84" s="131" t="s">
        <v>69</v>
      </c>
      <c r="D84" s="133"/>
      <c r="E84" s="132"/>
      <c r="F84" s="133"/>
      <c r="G84" s="133"/>
      <c r="H84" s="133"/>
      <c r="I84" s="133"/>
      <c r="J84" s="133"/>
      <c r="K84" s="132"/>
      <c r="L84" s="38"/>
      <c r="M84" s="38"/>
      <c r="N84" s="200"/>
      <c r="O84" s="200"/>
      <c r="P84" s="200"/>
      <c r="Q84" s="200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138" t="s">
        <v>84</v>
      </c>
      <c r="AG84" s="139"/>
      <c r="AH84" s="139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36"/>
      <c r="AX84" s="136"/>
      <c r="AY84" s="136"/>
      <c r="AZ84" s="139"/>
      <c r="BA84" s="139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1"/>
      <c r="BQ84" s="141"/>
      <c r="BR84" s="141"/>
      <c r="BS84" s="141"/>
      <c r="BT84" s="141"/>
      <c r="BU84" s="141"/>
      <c r="BV84" s="141"/>
      <c r="BW84" s="141"/>
      <c r="BX84" s="141"/>
      <c r="BY84" s="141"/>
      <c r="BZ84" s="141"/>
      <c r="CA84" s="141"/>
      <c r="CB84" s="141"/>
      <c r="CC84" s="141"/>
      <c r="CD84" s="141"/>
      <c r="CE84" s="141"/>
      <c r="CF84" s="141"/>
      <c r="CG84" s="141"/>
      <c r="CH84" s="141"/>
      <c r="CI84" s="141"/>
      <c r="CJ84" s="141"/>
      <c r="CK84" s="141"/>
      <c r="CL84" s="141"/>
      <c r="CM84" s="141"/>
      <c r="CN84" s="141"/>
      <c r="CO84" s="141"/>
      <c r="CP84" s="141"/>
      <c r="CQ84" s="141"/>
    </row>
    <row r="85" spans="2:99" ht="22.5" customHeight="1" x14ac:dyDescent="0.15">
      <c r="B85" s="132"/>
      <c r="C85" s="131" t="s">
        <v>70</v>
      </c>
      <c r="D85" s="133"/>
      <c r="E85" s="132"/>
      <c r="F85" s="133"/>
      <c r="G85" s="133"/>
      <c r="H85" s="133"/>
      <c r="I85" s="133"/>
      <c r="J85" s="133"/>
      <c r="K85" s="132"/>
      <c r="L85" s="38"/>
      <c r="M85" s="38"/>
      <c r="N85" s="200"/>
      <c r="O85" s="200"/>
      <c r="P85" s="200"/>
      <c r="Q85" s="200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138" t="s">
        <v>85</v>
      </c>
      <c r="AG85" s="139"/>
      <c r="AH85" s="139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36"/>
      <c r="AX85" s="136"/>
      <c r="AY85" s="136"/>
      <c r="AZ85" s="139"/>
      <c r="BA85" s="139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1"/>
      <c r="BQ85" s="141"/>
      <c r="BR85" s="141"/>
      <c r="BS85" s="141"/>
      <c r="BT85" s="141"/>
      <c r="BU85" s="141"/>
      <c r="BV85" s="141"/>
      <c r="BW85" s="141"/>
      <c r="BX85" s="141"/>
      <c r="BY85" s="141"/>
      <c r="BZ85" s="141"/>
      <c r="CA85" s="141"/>
      <c r="CB85" s="141"/>
      <c r="CC85" s="141"/>
      <c r="CD85" s="141"/>
      <c r="CE85" s="141"/>
      <c r="CF85" s="141"/>
      <c r="CG85" s="141"/>
      <c r="CH85" s="141"/>
      <c r="CI85" s="141"/>
      <c r="CJ85" s="141"/>
      <c r="CK85" s="141"/>
      <c r="CL85" s="141"/>
      <c r="CM85" s="141"/>
      <c r="CN85" s="141"/>
      <c r="CO85" s="141"/>
      <c r="CP85" s="141"/>
      <c r="CQ85" s="141"/>
    </row>
    <row r="86" spans="2:99" ht="22.5" customHeight="1" x14ac:dyDescent="0.15">
      <c r="B86" s="132"/>
      <c r="C86" s="131" t="s">
        <v>71</v>
      </c>
      <c r="D86" s="133"/>
      <c r="E86" s="132"/>
      <c r="F86" s="133"/>
      <c r="G86" s="133"/>
      <c r="H86" s="133"/>
      <c r="I86" s="133"/>
      <c r="J86" s="133"/>
      <c r="K86" s="132"/>
      <c r="L86" s="38"/>
      <c r="M86" s="38"/>
      <c r="N86" s="200"/>
      <c r="O86" s="200"/>
      <c r="P86" s="200"/>
      <c r="Q86" s="200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138" t="s">
        <v>148</v>
      </c>
      <c r="AG86" s="139"/>
      <c r="AH86" s="139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36"/>
      <c r="AX86" s="136"/>
      <c r="AY86" s="136"/>
      <c r="AZ86" s="139"/>
      <c r="BA86" s="139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1"/>
      <c r="BQ86" s="141"/>
      <c r="BR86" s="141"/>
      <c r="BS86" s="141"/>
      <c r="BT86" s="141"/>
      <c r="BU86" s="141"/>
      <c r="BV86" s="141"/>
      <c r="BW86" s="141"/>
      <c r="BX86" s="141"/>
      <c r="BY86" s="141"/>
      <c r="BZ86" s="141"/>
      <c r="CA86" s="141"/>
      <c r="CB86" s="141"/>
      <c r="CC86" s="141"/>
      <c r="CD86" s="141"/>
      <c r="CE86" s="141"/>
      <c r="CF86" s="141"/>
      <c r="CG86" s="141"/>
      <c r="CH86" s="141"/>
      <c r="CI86" s="141"/>
      <c r="CJ86" s="141"/>
      <c r="CK86" s="141"/>
      <c r="CL86" s="141"/>
      <c r="CM86" s="141"/>
      <c r="CN86" s="141"/>
      <c r="CO86" s="141"/>
      <c r="CP86" s="141"/>
      <c r="CQ86" s="141"/>
    </row>
    <row r="87" spans="2:99" ht="22.5" customHeight="1" x14ac:dyDescent="0.15">
      <c r="B87" s="132"/>
      <c r="C87" s="131" t="s">
        <v>72</v>
      </c>
      <c r="D87" s="133"/>
      <c r="E87" s="132"/>
      <c r="F87" s="133"/>
      <c r="G87" s="133"/>
      <c r="H87" s="133"/>
      <c r="I87" s="133"/>
      <c r="J87" s="133"/>
      <c r="K87" s="132"/>
      <c r="L87" s="38"/>
      <c r="M87" s="38"/>
      <c r="N87" s="200"/>
      <c r="O87" s="200"/>
      <c r="P87" s="200"/>
      <c r="Q87" s="200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138" t="s">
        <v>86</v>
      </c>
      <c r="AG87" s="139"/>
      <c r="AH87" s="139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36"/>
      <c r="AX87" s="136"/>
      <c r="AY87" s="136"/>
      <c r="AZ87" s="139"/>
      <c r="BA87" s="139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</row>
    <row r="88" spans="2:99" ht="30" customHeight="1" x14ac:dyDescent="0.15">
      <c r="B88" s="132"/>
      <c r="C88" s="131" t="s">
        <v>73</v>
      </c>
      <c r="D88" s="133"/>
      <c r="E88" s="132"/>
      <c r="F88" s="133"/>
      <c r="G88" s="133"/>
      <c r="H88" s="133"/>
      <c r="I88" s="133"/>
      <c r="J88" s="133"/>
      <c r="K88" s="132"/>
      <c r="L88" s="38"/>
      <c r="M88" s="38"/>
      <c r="N88" s="200"/>
      <c r="O88" s="200"/>
      <c r="P88" s="200"/>
      <c r="Q88" s="200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162" t="s">
        <v>171</v>
      </c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163"/>
      <c r="CP88" s="163"/>
      <c r="CQ88" s="163"/>
      <c r="CR88" s="163"/>
      <c r="CS88" s="163"/>
      <c r="CT88" s="163"/>
      <c r="CU88" s="163"/>
    </row>
    <row r="89" spans="2:99" ht="30" customHeight="1" x14ac:dyDescent="0.15">
      <c r="B89" s="132"/>
      <c r="C89" s="131" t="s">
        <v>74</v>
      </c>
      <c r="D89" s="133"/>
      <c r="E89" s="132"/>
      <c r="F89" s="133"/>
      <c r="G89" s="133"/>
      <c r="H89" s="133"/>
      <c r="I89" s="133"/>
      <c r="J89" s="133"/>
      <c r="K89" s="132"/>
      <c r="L89" s="38"/>
      <c r="M89" s="38"/>
      <c r="N89" s="200"/>
      <c r="O89" s="200"/>
      <c r="P89" s="200"/>
      <c r="Q89" s="200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162" t="s">
        <v>172</v>
      </c>
      <c r="AG89" s="282"/>
      <c r="AH89" s="282"/>
      <c r="AI89" s="282"/>
      <c r="AJ89" s="282"/>
      <c r="AK89" s="282"/>
      <c r="AL89" s="282"/>
      <c r="AM89" s="282"/>
      <c r="AN89" s="282"/>
      <c r="AO89" s="282"/>
      <c r="AP89" s="282"/>
      <c r="AQ89" s="282"/>
      <c r="AR89" s="282"/>
      <c r="AS89" s="282"/>
      <c r="AT89" s="282"/>
      <c r="AU89" s="282"/>
      <c r="AV89" s="282"/>
      <c r="AW89" s="282"/>
      <c r="AX89" s="282"/>
      <c r="AY89" s="282"/>
      <c r="AZ89" s="282"/>
      <c r="BA89" s="282"/>
      <c r="BB89" s="282"/>
      <c r="BC89" s="282"/>
      <c r="BD89" s="282"/>
      <c r="BE89" s="282"/>
      <c r="BF89" s="282"/>
      <c r="BG89" s="282"/>
      <c r="BH89" s="282"/>
      <c r="BI89" s="282"/>
      <c r="BJ89" s="282"/>
      <c r="BK89" s="282"/>
      <c r="BL89" s="282"/>
      <c r="BM89" s="282"/>
      <c r="BN89" s="282"/>
      <c r="BO89" s="282"/>
      <c r="BP89" s="282"/>
      <c r="BQ89" s="282"/>
      <c r="BR89" s="282"/>
      <c r="BS89" s="282"/>
      <c r="BT89" s="282"/>
      <c r="BU89" s="282"/>
      <c r="BV89" s="282"/>
      <c r="BW89" s="282"/>
      <c r="BX89" s="282"/>
      <c r="BY89" s="282"/>
      <c r="BZ89" s="282"/>
      <c r="CA89" s="282"/>
      <c r="CB89" s="282"/>
      <c r="CC89" s="282"/>
      <c r="CD89" s="282"/>
      <c r="CE89" s="282"/>
      <c r="CF89" s="282"/>
      <c r="CG89" s="282"/>
      <c r="CH89" s="282"/>
      <c r="CI89" s="282"/>
      <c r="CJ89" s="282"/>
      <c r="CK89" s="282"/>
      <c r="CL89" s="282"/>
      <c r="CM89" s="282"/>
      <c r="CN89" s="282"/>
      <c r="CO89" s="282"/>
      <c r="CP89" s="282"/>
      <c r="CQ89" s="282"/>
    </row>
  </sheetData>
  <sheetProtection algorithmName="SHA-512" hashValue="Sq2f6nI82nrRA54iawDUfC56GkaLiS3LqmgZEFl2O6datmtawR6Hk0VT6XMGOMfAXu4HcXyqltzoZmYyDG+H0g==" saltValue="7gaM+OK7Y6t1b+vpheHYhA==" spinCount="100000" sheet="1" objects="1" scenarios="1"/>
  <protectedRanges>
    <protectedRange sqref="N60:S60" name="範囲1"/>
  </protectedRanges>
  <mergeCells count="121">
    <mergeCell ref="AF89:CQ89"/>
    <mergeCell ref="N23:AD24"/>
    <mergeCell ref="A11:E12"/>
    <mergeCell ref="G11:H11"/>
    <mergeCell ref="I11:J11"/>
    <mergeCell ref="K11:L11"/>
    <mergeCell ref="A15:C20"/>
    <mergeCell ref="D15:Y16"/>
    <mergeCell ref="Z15:AF15"/>
    <mergeCell ref="AG15:AG16"/>
    <mergeCell ref="AH15:AQ16"/>
    <mergeCell ref="AA16:AB16"/>
    <mergeCell ref="AC16:AD16"/>
    <mergeCell ref="AE16:AF16"/>
    <mergeCell ref="D17:E18"/>
    <mergeCell ref="D19:E20"/>
    <mergeCell ref="F19:G19"/>
    <mergeCell ref="O19:Q19"/>
    <mergeCell ref="G20:O20"/>
    <mergeCell ref="A29:C32"/>
    <mergeCell ref="D29:E30"/>
    <mergeCell ref="D31:E32"/>
    <mergeCell ref="A34:Z35"/>
    <mergeCell ref="AC34:AL34"/>
    <mergeCell ref="A1:D1"/>
    <mergeCell ref="A2:AS2"/>
    <mergeCell ref="A5:E8"/>
    <mergeCell ref="F5:F6"/>
    <mergeCell ref="G5:K5"/>
    <mergeCell ref="L5:T5"/>
    <mergeCell ref="X5:AC6"/>
    <mergeCell ref="AD5:AS6"/>
    <mergeCell ref="G6:H6"/>
    <mergeCell ref="I6:K6"/>
    <mergeCell ref="L6:T6"/>
    <mergeCell ref="X7:AC8"/>
    <mergeCell ref="AD7:AS8"/>
    <mergeCell ref="AN1:AR1"/>
    <mergeCell ref="AF3:AS4"/>
    <mergeCell ref="E1:AM1"/>
    <mergeCell ref="A25:C28"/>
    <mergeCell ref="D25:E26"/>
    <mergeCell ref="D27:E28"/>
    <mergeCell ref="F27:AB28"/>
    <mergeCell ref="AC28:AK28"/>
    <mergeCell ref="A21:C24"/>
    <mergeCell ref="D21:E22"/>
    <mergeCell ref="D23:E24"/>
    <mergeCell ref="F23:L24"/>
    <mergeCell ref="A36:C41"/>
    <mergeCell ref="D36:Y37"/>
    <mergeCell ref="Z36:AF36"/>
    <mergeCell ref="AG36:AP37"/>
    <mergeCell ref="AA37:AB37"/>
    <mergeCell ref="AC37:AD37"/>
    <mergeCell ref="AE37:AF37"/>
    <mergeCell ref="D38:E39"/>
    <mergeCell ref="D40:E41"/>
    <mergeCell ref="F40:G40"/>
    <mergeCell ref="A50:C53"/>
    <mergeCell ref="D50:E51"/>
    <mergeCell ref="D52:E53"/>
    <mergeCell ref="N61:U61"/>
    <mergeCell ref="N60:S60"/>
    <mergeCell ref="N67:R67"/>
    <mergeCell ref="F52:AK53"/>
    <mergeCell ref="N70:R70"/>
    <mergeCell ref="AE44:AS44"/>
    <mergeCell ref="AF45:AR45"/>
    <mergeCell ref="A46:C49"/>
    <mergeCell ref="D46:E47"/>
    <mergeCell ref="D48:E49"/>
    <mergeCell ref="F48:AB49"/>
    <mergeCell ref="AC49:AK49"/>
    <mergeCell ref="A42:C45"/>
    <mergeCell ref="D42:E43"/>
    <mergeCell ref="D44:E45"/>
    <mergeCell ref="F44:L45"/>
    <mergeCell ref="N44:AD45"/>
    <mergeCell ref="N89:AE89"/>
    <mergeCell ref="N80:R80"/>
    <mergeCell ref="N81:S81"/>
    <mergeCell ref="N83:R83"/>
    <mergeCell ref="N84:AE84"/>
    <mergeCell ref="N85:AE85"/>
    <mergeCell ref="N86:AE86"/>
    <mergeCell ref="N71:AE71"/>
    <mergeCell ref="N72:AE72"/>
    <mergeCell ref="N73:AE73"/>
    <mergeCell ref="N74:AE74"/>
    <mergeCell ref="N75:AE75"/>
    <mergeCell ref="N76:AE76"/>
    <mergeCell ref="N77:P77"/>
    <mergeCell ref="N78:Y78"/>
    <mergeCell ref="N79:S79"/>
    <mergeCell ref="T79:Y79"/>
    <mergeCell ref="N87:AE87"/>
    <mergeCell ref="N88:AE88"/>
    <mergeCell ref="AF75:CV75"/>
    <mergeCell ref="AF88:CU88"/>
    <mergeCell ref="AD10:AQ10"/>
    <mergeCell ref="AD11:AE12"/>
    <mergeCell ref="G13:Q13"/>
    <mergeCell ref="AK19:AS19"/>
    <mergeCell ref="AA20:AK20"/>
    <mergeCell ref="AC40:AL40"/>
    <mergeCell ref="AC41:AL41"/>
    <mergeCell ref="N64:U64"/>
    <mergeCell ref="N69:R69"/>
    <mergeCell ref="N62:R62"/>
    <mergeCell ref="N63:R63"/>
    <mergeCell ref="N65:Y65"/>
    <mergeCell ref="N66:S66"/>
    <mergeCell ref="T66:Y66"/>
    <mergeCell ref="O40:Q40"/>
    <mergeCell ref="G41:O41"/>
    <mergeCell ref="Q41:Y41"/>
    <mergeCell ref="AF76:CQ76"/>
    <mergeCell ref="F31:AK32"/>
    <mergeCell ref="Q20:Y20"/>
    <mergeCell ref="AF24:AR24"/>
  </mergeCells>
  <phoneticPr fontId="2"/>
  <dataValidations count="8">
    <dataValidation type="list" showInputMessage="1" showErrorMessage="1" sqref="N77 AG77 AZ77" xr:uid="{00000000-0002-0000-0100-000000000000}">
      <formula1>"選択して下さい,62:氏名変更,63:住所変更,79:情報提供停止"</formula1>
    </dataValidation>
    <dataValidation imeMode="disabled" allowBlank="1" showInputMessage="1" showErrorMessage="1" sqref="AZ74:BA74 N67:O67 AZ61:BA64 N80:O80 AH74 AG67:AH67 AG81:AG87 AG68:AG74 AG80:AH80 AZ67:BA67 N83 N63:O63 BA84:BA87 AZ80:BA80 AZ68:AZ71 AZ81:AZ87 AZ72:BA72 N69:N70 AH84:AH87 N81 AG62:AH64" xr:uid="{00000000-0002-0000-0100-000001000000}"/>
    <dataValidation imeMode="halfKatakana" allowBlank="1" showInputMessage="1" showErrorMessage="1" sqref="N65:Q65 N78:Q78 AG65:AJ65 AG78:AJ78 AZ65:BC65 AZ78:BC78 N84:Q84 N86:Q86 N75:Q75 N88:Q88" xr:uid="{00000000-0002-0000-0100-000002000000}"/>
    <dataValidation imeMode="hiragana" allowBlank="1" showInputMessage="1" showErrorMessage="1" sqref="BF79:BG79 AZ79:BA79 BI79 T79 BI66 BF66:BG66 BC79 T66 N66 AP66 AM66:AN66 AJ79 AP79 AM79:AN79 AG79:AH79 AZ66:BA66 BC66 N79 AA66:AJ66 N72:AE72 N74:AE74 N76:AE76 N85:AE85 N87:AE87 N89:AE89" xr:uid="{00000000-0002-0000-0100-000003000000}"/>
    <dataValidation type="list" imeMode="disabled" allowBlank="1" showInputMessage="1" showErrorMessage="1" sqref="N68" xr:uid="{5E062F3D-F290-4D41-A05D-2D04A2E376EE}">
      <formula1>"1,2"</formula1>
    </dataValidation>
    <dataValidation imeMode="off" allowBlank="1" showInputMessage="1" showErrorMessage="1" sqref="N60:S60 N61:U61 N62:R62 N64:U64" xr:uid="{BFF1B4E3-85E0-41E7-A8D5-57F8BC48DFA8}"/>
    <dataValidation imeMode="halfKatakana" allowBlank="1" showInputMessage="1" showErrorMessage="1" prompt="都道府県から市、郡、区までを入力。_x000a_間は一字空ける。" sqref="N71:AE71" xr:uid="{09DD2C27-38C9-40C1-8127-48DCFC388FA0}"/>
    <dataValidation imeMode="halfKatakana" allowBlank="1" showInputMessage="1" showErrorMessage="1" prompt="町・村・番地を入力。_x000a_間は一字空ける｡_x000a_丁目、番地、号等は「－」でつなぐ。_x000a_(例：ｲｯﾁｮｳﾒﾆﾊﾞﾝｻﾝｺﾞｳ → 1-2-3 と入力する)" sqref="N73:AE73" xr:uid="{12277519-8654-4D44-A443-3DFF0317CB3C}"/>
  </dataValidations>
  <printOptions horizontalCentered="1"/>
  <pageMargins left="0.31496062992125984" right="0.31496062992125984" top="0.74803149606299213" bottom="0.3543307086614173" header="0.31496062992125984" footer="0.31496062992125984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3778-8188-4F70-85D3-D698565F6DEA}">
  <dimension ref="A1:M59"/>
  <sheetViews>
    <sheetView workbookViewId="0">
      <selection activeCell="I22" sqref="I22"/>
    </sheetView>
  </sheetViews>
  <sheetFormatPr defaultRowHeight="13.5" x14ac:dyDescent="0.15"/>
  <cols>
    <col min="1" max="1" width="2" style="48" customWidth="1"/>
    <col min="2" max="2" width="3.375" style="48" customWidth="1"/>
    <col min="3" max="3" width="2.5" style="48" customWidth="1"/>
    <col min="4" max="4" width="2.625" style="48" customWidth="1"/>
    <col min="5" max="11" width="9" style="48"/>
    <col min="12" max="12" width="5.25" style="48" customWidth="1"/>
    <col min="13" max="16384" width="9" style="48"/>
  </cols>
  <sheetData>
    <row r="1" spans="1:11" ht="18.75" x14ac:dyDescent="0.15">
      <c r="A1" s="302" t="s">
        <v>87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 x14ac:dyDescent="0.15">
      <c r="A2" s="48" t="s">
        <v>88</v>
      </c>
    </row>
    <row r="3" spans="1:11" x14ac:dyDescent="0.15">
      <c r="A3" s="48" t="s">
        <v>114</v>
      </c>
    </row>
    <row r="4" spans="1:11" x14ac:dyDescent="0.15">
      <c r="B4" s="48" t="s">
        <v>115</v>
      </c>
    </row>
    <row r="5" spans="1:11" x14ac:dyDescent="0.15">
      <c r="B5" s="48" t="s">
        <v>116</v>
      </c>
    </row>
    <row r="6" spans="1:11" x14ac:dyDescent="0.15">
      <c r="A6" s="48" t="s">
        <v>89</v>
      </c>
    </row>
    <row r="7" spans="1:11" x14ac:dyDescent="0.15">
      <c r="B7" s="48" t="s">
        <v>111</v>
      </c>
    </row>
    <row r="8" spans="1:11" x14ac:dyDescent="0.15">
      <c r="B8" s="48" t="s">
        <v>112</v>
      </c>
    </row>
    <row r="9" spans="1:11" x14ac:dyDescent="0.15">
      <c r="B9" s="48" t="s">
        <v>113</v>
      </c>
    </row>
    <row r="10" spans="1:11" x14ac:dyDescent="0.15">
      <c r="C10" s="48" t="s">
        <v>110</v>
      </c>
    </row>
    <row r="11" spans="1:11" x14ac:dyDescent="0.15">
      <c r="C11" s="48" t="s">
        <v>117</v>
      </c>
    </row>
    <row r="12" spans="1:11" x14ac:dyDescent="0.15">
      <c r="D12" s="48" t="s">
        <v>118</v>
      </c>
    </row>
    <row r="13" spans="1:11" x14ac:dyDescent="0.15">
      <c r="D13" s="48" t="s">
        <v>119</v>
      </c>
    </row>
    <row r="14" spans="1:11" x14ac:dyDescent="0.15">
      <c r="D14" s="48" t="s">
        <v>120</v>
      </c>
    </row>
    <row r="15" spans="1:11" x14ac:dyDescent="0.15">
      <c r="D15" s="48" t="s">
        <v>121</v>
      </c>
    </row>
    <row r="16" spans="1:11" x14ac:dyDescent="0.15">
      <c r="D16" s="48" t="s">
        <v>122</v>
      </c>
    </row>
    <row r="17" spans="2:3" x14ac:dyDescent="0.15">
      <c r="B17" s="48" t="s">
        <v>90</v>
      </c>
    </row>
    <row r="18" spans="2:3" x14ac:dyDescent="0.15">
      <c r="B18" s="48" t="s">
        <v>123</v>
      </c>
    </row>
    <row r="19" spans="2:3" x14ac:dyDescent="0.15">
      <c r="C19" s="48" t="s">
        <v>124</v>
      </c>
    </row>
    <row r="20" spans="2:3" x14ac:dyDescent="0.15">
      <c r="C20" s="48" t="s">
        <v>125</v>
      </c>
    </row>
    <row r="21" spans="2:3" x14ac:dyDescent="0.15">
      <c r="B21" s="48" t="s">
        <v>91</v>
      </c>
    </row>
    <row r="22" spans="2:3" x14ac:dyDescent="0.15">
      <c r="C22" s="48" t="s">
        <v>126</v>
      </c>
    </row>
    <row r="23" spans="2:3" x14ac:dyDescent="0.15">
      <c r="C23" s="48" t="s">
        <v>127</v>
      </c>
    </row>
    <row r="24" spans="2:3" x14ac:dyDescent="0.15">
      <c r="C24" s="49" t="s">
        <v>128</v>
      </c>
    </row>
    <row r="25" spans="2:3" x14ac:dyDescent="0.15">
      <c r="C25" s="49" t="s">
        <v>135</v>
      </c>
    </row>
    <row r="26" spans="2:3" x14ac:dyDescent="0.15">
      <c r="B26" s="48" t="s">
        <v>92</v>
      </c>
    </row>
    <row r="27" spans="2:3" x14ac:dyDescent="0.15">
      <c r="C27" s="48" t="s">
        <v>129</v>
      </c>
    </row>
    <row r="28" spans="2:3" x14ac:dyDescent="0.15">
      <c r="C28" s="48" t="s">
        <v>130</v>
      </c>
    </row>
    <row r="29" spans="2:3" x14ac:dyDescent="0.15">
      <c r="B29" s="48" t="s">
        <v>93</v>
      </c>
    </row>
    <row r="30" spans="2:3" x14ac:dyDescent="0.15">
      <c r="B30" s="48" t="s">
        <v>136</v>
      </c>
    </row>
    <row r="31" spans="2:3" x14ac:dyDescent="0.15">
      <c r="C31" s="49" t="s">
        <v>137</v>
      </c>
    </row>
    <row r="32" spans="2:3" x14ac:dyDescent="0.15">
      <c r="B32" s="48" t="s">
        <v>94</v>
      </c>
    </row>
    <row r="33" spans="2:5" x14ac:dyDescent="0.15">
      <c r="C33" s="48" t="s">
        <v>95</v>
      </c>
    </row>
    <row r="34" spans="2:5" x14ac:dyDescent="0.15">
      <c r="D34" s="48" t="s">
        <v>96</v>
      </c>
    </row>
    <row r="35" spans="2:5" x14ac:dyDescent="0.15">
      <c r="D35" s="48" t="s">
        <v>97</v>
      </c>
    </row>
    <row r="36" spans="2:5" x14ac:dyDescent="0.15">
      <c r="C36" s="48" t="s">
        <v>98</v>
      </c>
    </row>
    <row r="37" spans="2:5" x14ac:dyDescent="0.15">
      <c r="D37" s="48" t="s">
        <v>99</v>
      </c>
    </row>
    <row r="38" spans="2:5" x14ac:dyDescent="0.15">
      <c r="D38" s="48" t="s">
        <v>138</v>
      </c>
    </row>
    <row r="39" spans="2:5" x14ac:dyDescent="0.15">
      <c r="D39" s="48" t="s">
        <v>131</v>
      </c>
    </row>
    <row r="40" spans="2:5" x14ac:dyDescent="0.15">
      <c r="E40" s="48" t="s">
        <v>132</v>
      </c>
    </row>
    <row r="41" spans="2:5" x14ac:dyDescent="0.15">
      <c r="D41" s="48" t="s">
        <v>100</v>
      </c>
    </row>
    <row r="42" spans="2:5" x14ac:dyDescent="0.15">
      <c r="D42" s="48" t="s">
        <v>101</v>
      </c>
    </row>
    <row r="43" spans="2:5" x14ac:dyDescent="0.15">
      <c r="D43" s="48" t="s">
        <v>133</v>
      </c>
    </row>
    <row r="44" spans="2:5" x14ac:dyDescent="0.15">
      <c r="E44" s="48" t="s">
        <v>134</v>
      </c>
    </row>
    <row r="45" spans="2:5" x14ac:dyDescent="0.15">
      <c r="B45" s="48" t="s">
        <v>102</v>
      </c>
    </row>
    <row r="46" spans="2:5" x14ac:dyDescent="0.15">
      <c r="B46" s="48" t="s">
        <v>103</v>
      </c>
    </row>
    <row r="47" spans="2:5" x14ac:dyDescent="0.15">
      <c r="C47" s="48" t="s">
        <v>104</v>
      </c>
    </row>
    <row r="48" spans="2:5" x14ac:dyDescent="0.15">
      <c r="D48" s="48" t="s">
        <v>105</v>
      </c>
    </row>
    <row r="49" spans="1:13" x14ac:dyDescent="0.15">
      <c r="D49" s="48" t="s">
        <v>139</v>
      </c>
    </row>
    <row r="50" spans="1:13" x14ac:dyDescent="0.15">
      <c r="D50" s="49" t="s">
        <v>140</v>
      </c>
    </row>
    <row r="51" spans="1:13" x14ac:dyDescent="0.15">
      <c r="C51" s="48" t="s">
        <v>106</v>
      </c>
    </row>
    <row r="52" spans="1:13" x14ac:dyDescent="0.15">
      <c r="D52" s="48" t="s">
        <v>107</v>
      </c>
    </row>
    <row r="53" spans="1:13" x14ac:dyDescent="0.15">
      <c r="C53" s="48" t="s">
        <v>108</v>
      </c>
    </row>
    <row r="54" spans="1:13" x14ac:dyDescent="0.15">
      <c r="C54" s="48" t="s">
        <v>109</v>
      </c>
    </row>
    <row r="55" spans="1:13" x14ac:dyDescent="0.15">
      <c r="D55" s="49" t="s">
        <v>141</v>
      </c>
    </row>
    <row r="56" spans="1:13" x14ac:dyDescent="0.15">
      <c r="D56" s="48" t="s">
        <v>142</v>
      </c>
    </row>
    <row r="57" spans="1:13" x14ac:dyDescent="0.15">
      <c r="D57" s="48" t="s">
        <v>143</v>
      </c>
    </row>
    <row r="58" spans="1:13" x14ac:dyDescent="0.15">
      <c r="A58" s="50" t="s">
        <v>145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2"/>
    </row>
    <row r="59" spans="1:13" x14ac:dyDescent="0.15">
      <c r="A59" s="53" t="s">
        <v>144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5"/>
    </row>
  </sheetData>
  <sheetProtection algorithmName="SHA-512" hashValue="jbzCGz4M7f5Z+R1diwi1DWqiC/7LrytxLENJDmEPWpdZfPrsH5cBxUWWsLetjSXgA5GgHzSbHLu5gKF87R4fbw==" saltValue="keA3y67Q1GvTI2+zqvJS+A==" spinCount="100000" sheet="1" objects="1" scenarios="1"/>
  <mergeCells count="1">
    <mergeCell ref="A1:K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B100-41CB-4296-B35B-1792A2E0C6DA}">
  <sheetPr>
    <pageSetUpPr fitToPage="1"/>
  </sheetPr>
  <dimension ref="A1:CT89"/>
  <sheetViews>
    <sheetView showGridLines="0" zoomScale="95" workbookViewId="0">
      <selection activeCell="A2" sqref="A2:AS2"/>
    </sheetView>
  </sheetViews>
  <sheetFormatPr defaultColWidth="2.25" defaultRowHeight="18" customHeight="1" x14ac:dyDescent="0.15"/>
  <cols>
    <col min="1" max="3" width="3.25" style="56" customWidth="1"/>
    <col min="4" max="4" width="2.75" style="56" customWidth="1"/>
    <col min="5" max="5" width="2.625" style="56" customWidth="1"/>
    <col min="6" max="7" width="2.375" style="56" customWidth="1"/>
    <col min="8" max="13" width="2.25" style="56"/>
    <col min="14" max="14" width="2.625" style="56" bestFit="1" customWidth="1"/>
    <col min="15" max="16384" width="2.25" style="56"/>
  </cols>
  <sheetData>
    <row r="1" spans="1:50" ht="18" customHeight="1" x14ac:dyDescent="0.15">
      <c r="A1" s="303" t="s">
        <v>0</v>
      </c>
      <c r="B1" s="303"/>
      <c r="C1" s="303"/>
      <c r="D1" s="303"/>
      <c r="E1" s="281" t="s">
        <v>199</v>
      </c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304" t="str">
        <f>IF(N60="","",N60)</f>
        <v>01234567</v>
      </c>
      <c r="AO1" s="304"/>
      <c r="AP1" s="304"/>
      <c r="AQ1" s="304"/>
      <c r="AR1" s="304"/>
    </row>
    <row r="2" spans="1:50" ht="36" customHeight="1" x14ac:dyDescent="0.15">
      <c r="A2" s="305" t="s">
        <v>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</row>
    <row r="3" spans="1:50" s="57" customFormat="1" ht="12" customHeight="1" x14ac:dyDescent="0.15">
      <c r="AF3" s="306">
        <f>IF(N61="","令和　　　年　　　月　　　日",N61)</f>
        <v>44602</v>
      </c>
      <c r="AG3" s="306"/>
      <c r="AH3" s="306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</row>
    <row r="4" spans="1:50" ht="12" customHeight="1" x14ac:dyDescent="0.1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</row>
    <row r="5" spans="1:50" ht="13.5" customHeight="1" x14ac:dyDescent="0.15">
      <c r="A5" s="308" t="s">
        <v>2</v>
      </c>
      <c r="B5" s="308"/>
      <c r="C5" s="308"/>
      <c r="D5" s="308"/>
      <c r="E5" s="308"/>
      <c r="F5" s="309" t="s">
        <v>3</v>
      </c>
      <c r="G5" s="310" t="s">
        <v>4</v>
      </c>
      <c r="H5" s="310"/>
      <c r="I5" s="310"/>
      <c r="J5" s="310"/>
      <c r="K5" s="310"/>
      <c r="L5" s="311" t="s">
        <v>5</v>
      </c>
      <c r="M5" s="311"/>
      <c r="N5" s="311"/>
      <c r="O5" s="311"/>
      <c r="P5" s="311"/>
      <c r="Q5" s="311"/>
      <c r="R5" s="311"/>
      <c r="S5" s="311"/>
      <c r="T5" s="311"/>
      <c r="U5" s="57"/>
      <c r="V5" s="57"/>
      <c r="W5" s="57"/>
      <c r="X5" s="309" t="s">
        <v>6</v>
      </c>
      <c r="Y5" s="309"/>
      <c r="Z5" s="309"/>
      <c r="AA5" s="309"/>
      <c r="AB5" s="309"/>
      <c r="AC5" s="309"/>
      <c r="AD5" s="312" t="s">
        <v>78</v>
      </c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13"/>
      <c r="AP5" s="313"/>
      <c r="AQ5" s="313"/>
      <c r="AR5" s="313"/>
      <c r="AS5" s="314"/>
    </row>
    <row r="6" spans="1:50" ht="15" customHeight="1" x14ac:dyDescent="0.15">
      <c r="A6" s="308"/>
      <c r="B6" s="308"/>
      <c r="C6" s="308"/>
      <c r="D6" s="308"/>
      <c r="E6" s="308"/>
      <c r="F6" s="309"/>
      <c r="G6" s="310" t="s">
        <v>7</v>
      </c>
      <c r="H6" s="310"/>
      <c r="I6" s="310" t="s">
        <v>8</v>
      </c>
      <c r="J6" s="310"/>
      <c r="K6" s="310"/>
      <c r="L6" s="315" t="s">
        <v>9</v>
      </c>
      <c r="M6" s="315"/>
      <c r="N6" s="315"/>
      <c r="O6" s="315"/>
      <c r="P6" s="315"/>
      <c r="Q6" s="315"/>
      <c r="R6" s="315"/>
      <c r="S6" s="315"/>
      <c r="T6" s="315"/>
      <c r="U6" s="57"/>
      <c r="V6" s="57"/>
      <c r="W6" s="57"/>
      <c r="X6" s="309"/>
      <c r="Y6" s="309"/>
      <c r="Z6" s="309"/>
      <c r="AA6" s="309"/>
      <c r="AB6" s="309"/>
      <c r="AC6" s="309"/>
      <c r="AD6" s="312"/>
      <c r="AE6" s="313"/>
      <c r="AF6" s="313"/>
      <c r="AG6" s="313"/>
      <c r="AH6" s="313"/>
      <c r="AI6" s="313"/>
      <c r="AJ6" s="313"/>
      <c r="AK6" s="313"/>
      <c r="AL6" s="313"/>
      <c r="AM6" s="313"/>
      <c r="AN6" s="313"/>
      <c r="AO6" s="313"/>
      <c r="AP6" s="313"/>
      <c r="AQ6" s="313"/>
      <c r="AR6" s="313"/>
      <c r="AS6" s="314"/>
    </row>
    <row r="7" spans="1:50" ht="15" customHeight="1" x14ac:dyDescent="0.15">
      <c r="A7" s="308"/>
      <c r="B7" s="308"/>
      <c r="C7" s="308"/>
      <c r="D7" s="308"/>
      <c r="E7" s="308"/>
      <c r="F7" s="58">
        <v>1</v>
      </c>
      <c r="G7" s="58">
        <v>2</v>
      </c>
      <c r="H7" s="58">
        <v>3</v>
      </c>
      <c r="I7" s="58">
        <v>4</v>
      </c>
      <c r="J7" s="58">
        <v>5</v>
      </c>
      <c r="K7" s="58">
        <v>6</v>
      </c>
      <c r="L7" s="58">
        <v>7</v>
      </c>
      <c r="M7" s="58">
        <v>8</v>
      </c>
      <c r="N7" s="58">
        <v>9</v>
      </c>
      <c r="O7" s="58">
        <v>10</v>
      </c>
      <c r="P7" s="58">
        <v>11</v>
      </c>
      <c r="Q7" s="58">
        <v>12</v>
      </c>
      <c r="R7" s="58">
        <v>13</v>
      </c>
      <c r="S7" s="58">
        <v>14</v>
      </c>
      <c r="T7" s="58">
        <v>15</v>
      </c>
      <c r="U7" s="57"/>
      <c r="V7" s="57"/>
      <c r="W7" s="57"/>
      <c r="X7" s="309" t="s">
        <v>10</v>
      </c>
      <c r="Y7" s="309"/>
      <c r="Z7" s="309"/>
      <c r="AA7" s="309"/>
      <c r="AB7" s="309"/>
      <c r="AC7" s="309"/>
      <c r="AD7" s="312" t="s">
        <v>79</v>
      </c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4"/>
    </row>
    <row r="8" spans="1:50" ht="24.75" customHeight="1" x14ac:dyDescent="0.15">
      <c r="A8" s="308"/>
      <c r="B8" s="308"/>
      <c r="C8" s="308"/>
      <c r="D8" s="308"/>
      <c r="E8" s="308"/>
      <c r="F8" s="59" t="s">
        <v>11</v>
      </c>
      <c r="G8" s="60" t="s">
        <v>154</v>
      </c>
      <c r="H8" s="60" t="s">
        <v>155</v>
      </c>
      <c r="I8" s="60" t="s">
        <v>156</v>
      </c>
      <c r="J8" s="60" t="s">
        <v>157</v>
      </c>
      <c r="K8" s="60" t="s">
        <v>158</v>
      </c>
      <c r="L8" s="108" t="str">
        <f>MID($N$62,1,1)</f>
        <v>0</v>
      </c>
      <c r="M8" s="108" t="str">
        <f>MID($N$62,2,1)</f>
        <v>1</v>
      </c>
      <c r="N8" s="108" t="str">
        <f>MID($N$62,3,1)</f>
        <v>2</v>
      </c>
      <c r="O8" s="108" t="str">
        <f>MID($N$62,4,1)</f>
        <v>3</v>
      </c>
      <c r="P8" s="108" t="str">
        <f>MID($N$62,5,1)</f>
        <v>4</v>
      </c>
      <c r="Q8" s="108" t="str">
        <f>MID($N$62,6,1)</f>
        <v>5</v>
      </c>
      <c r="R8" s="108" t="str">
        <f>MID($N$62,7,1)</f>
        <v>6</v>
      </c>
      <c r="S8" s="108" t="str">
        <f>MID($N$62,8,1)</f>
        <v>7</v>
      </c>
      <c r="T8" s="108" t="str">
        <f>MID($N$62,9,1)</f>
        <v>8</v>
      </c>
      <c r="U8" s="57"/>
      <c r="V8" s="57"/>
      <c r="W8" s="57"/>
      <c r="X8" s="309"/>
      <c r="Y8" s="309"/>
      <c r="Z8" s="309"/>
      <c r="AA8" s="309"/>
      <c r="AB8" s="309"/>
      <c r="AC8" s="309"/>
      <c r="AD8" s="312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13"/>
      <c r="AS8" s="314"/>
    </row>
    <row r="9" spans="1:50" s="1" customFormat="1" ht="11.25" customHeight="1" x14ac:dyDescent="0.15">
      <c r="A9" s="4"/>
      <c r="B9" s="4"/>
      <c r="C9" s="4"/>
      <c r="D9" s="4"/>
      <c r="E9" s="4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2"/>
      <c r="V9" s="2"/>
      <c r="W9" s="2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</row>
    <row r="10" spans="1:50" s="1" customFormat="1" ht="25.5" customHeight="1" x14ac:dyDescent="0.15">
      <c r="A10" s="4"/>
      <c r="B10" s="4"/>
      <c r="C10" s="4"/>
      <c r="D10" s="4"/>
      <c r="E10" s="4"/>
      <c r="F10" s="6"/>
      <c r="G10" s="6"/>
      <c r="H10" s="6"/>
      <c r="I10" s="6"/>
      <c r="J10" s="6"/>
      <c r="K10" s="6"/>
      <c r="L10" s="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48"/>
      <c r="Y10" s="148"/>
      <c r="Z10" s="148"/>
      <c r="AA10" s="148"/>
      <c r="AB10" s="148"/>
      <c r="AC10" s="148"/>
      <c r="AD10" s="164" t="s">
        <v>188</v>
      </c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6"/>
      <c r="AR10" s="148"/>
      <c r="AS10" s="148"/>
      <c r="AT10" s="148"/>
      <c r="AU10" s="148"/>
      <c r="AV10" s="148"/>
      <c r="AW10" s="148"/>
      <c r="AX10" s="148"/>
    </row>
    <row r="11" spans="1:50" s="1" customFormat="1" ht="15" customHeight="1" x14ac:dyDescent="0.15">
      <c r="A11" s="283" t="s">
        <v>12</v>
      </c>
      <c r="B11" s="284"/>
      <c r="C11" s="284"/>
      <c r="D11" s="284"/>
      <c r="E11" s="285"/>
      <c r="F11" s="146" t="s">
        <v>13</v>
      </c>
      <c r="G11" s="289" t="s">
        <v>14</v>
      </c>
      <c r="H11" s="289"/>
      <c r="I11" s="289" t="s">
        <v>15</v>
      </c>
      <c r="J11" s="289"/>
      <c r="K11" s="289" t="s">
        <v>16</v>
      </c>
      <c r="L11" s="289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8"/>
      <c r="Z11" s="148"/>
      <c r="AA11" s="148"/>
      <c r="AB11" s="148"/>
      <c r="AC11" s="148"/>
      <c r="AD11" s="167" t="s">
        <v>189</v>
      </c>
      <c r="AE11" s="167"/>
      <c r="AF11" s="149">
        <v>64</v>
      </c>
      <c r="AG11" s="149">
        <v>65</v>
      </c>
      <c r="AH11" s="149">
        <v>66</v>
      </c>
      <c r="AI11" s="149">
        <v>67</v>
      </c>
      <c r="AJ11" s="149">
        <v>68</v>
      </c>
      <c r="AK11" s="149">
        <v>69</v>
      </c>
      <c r="AL11" s="149">
        <v>70</v>
      </c>
      <c r="AM11" s="149">
        <v>71</v>
      </c>
      <c r="AN11" s="149">
        <v>72</v>
      </c>
      <c r="AO11" s="149">
        <v>73</v>
      </c>
      <c r="AP11" s="149">
        <v>74</v>
      </c>
      <c r="AQ11" s="149">
        <v>75</v>
      </c>
      <c r="AR11" s="148"/>
      <c r="AS11" s="148"/>
      <c r="AT11" s="148"/>
      <c r="AU11" s="148"/>
      <c r="AV11" s="148"/>
      <c r="AW11" s="148"/>
      <c r="AX11" s="148"/>
    </row>
    <row r="12" spans="1:50" s="1" customFormat="1" ht="24.75" customHeight="1" x14ac:dyDescent="0.15">
      <c r="A12" s="286"/>
      <c r="B12" s="287"/>
      <c r="C12" s="287"/>
      <c r="D12" s="287"/>
      <c r="E12" s="288"/>
      <c r="F12" s="156" t="str">
        <f>MID($N$63,1,1)</f>
        <v>5</v>
      </c>
      <c r="G12" s="156" t="str">
        <f>MID($N$63,2,1)</f>
        <v>0</v>
      </c>
      <c r="H12" s="156" t="str">
        <f>MID($N$63,3,1)</f>
        <v>4</v>
      </c>
      <c r="I12" s="156" t="str">
        <f>MID($N$63,4,1)</f>
        <v>0</v>
      </c>
      <c r="J12" s="156" t="str">
        <f>MID($N$63,5,1)</f>
        <v>2</v>
      </c>
      <c r="K12" s="156" t="str">
        <f>MID($N$63,6,1)</f>
        <v>0</v>
      </c>
      <c r="L12" s="156" t="str">
        <f>MID($N$63,7,1)</f>
        <v>1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48"/>
      <c r="Y12" s="148"/>
      <c r="Z12" s="148"/>
      <c r="AA12" s="148"/>
      <c r="AB12" s="148"/>
      <c r="AC12" s="148"/>
      <c r="AD12" s="167"/>
      <c r="AE12" s="167"/>
      <c r="AF12" s="157" t="str">
        <f>MID($N$64,1,1)</f>
        <v>1</v>
      </c>
      <c r="AG12" s="157" t="str">
        <f>MID($N$64,2,1)</f>
        <v>2</v>
      </c>
      <c r="AH12" s="157" t="str">
        <f>MID($N$64,3,1)</f>
        <v>3</v>
      </c>
      <c r="AI12" s="157" t="str">
        <f>MID($N$64,4,1)</f>
        <v>4</v>
      </c>
      <c r="AJ12" s="157" t="str">
        <f>MID($N$64,5,1)</f>
        <v>5</v>
      </c>
      <c r="AK12" s="157" t="str">
        <f>MID($N$64,6,1)</f>
        <v>6</v>
      </c>
      <c r="AL12" s="157" t="str">
        <f>MID($N$64,7,1)</f>
        <v>7</v>
      </c>
      <c r="AM12" s="157" t="str">
        <f>MID($N$64,8,1)</f>
        <v>8</v>
      </c>
      <c r="AN12" s="157" t="str">
        <f>MID($N$64,9,1)</f>
        <v>9</v>
      </c>
      <c r="AO12" s="157" t="str">
        <f>MID($N$64,10,1)</f>
        <v>0</v>
      </c>
      <c r="AP12" s="157" t="str">
        <f>MID($N$64,11,1)</f>
        <v>1</v>
      </c>
      <c r="AQ12" s="157" t="str">
        <f>MID($N$64,12,1)</f>
        <v>2</v>
      </c>
      <c r="AR12" s="148"/>
      <c r="AS12" s="148"/>
      <c r="AT12" s="148"/>
      <c r="AU12" s="148"/>
      <c r="AV12" s="148"/>
      <c r="AW12" s="148"/>
      <c r="AX12" s="148"/>
    </row>
    <row r="13" spans="1:50" s="1" customFormat="1" ht="15" customHeight="1" x14ac:dyDescent="0.15">
      <c r="A13" s="4"/>
      <c r="B13" s="4"/>
      <c r="C13" s="4"/>
      <c r="D13" s="4"/>
      <c r="E13" s="4"/>
      <c r="F13" s="6"/>
      <c r="G13" s="168" t="s">
        <v>190</v>
      </c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9"/>
      <c r="S13" s="9"/>
      <c r="T13" s="9"/>
      <c r="U13" s="9"/>
      <c r="V13" s="9"/>
      <c r="W13" s="9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</row>
    <row r="14" spans="1:50" s="1" customFormat="1" ht="6" customHeight="1" x14ac:dyDescent="0.15">
      <c r="A14" s="10"/>
      <c r="B14" s="10"/>
      <c r="C14" s="10"/>
      <c r="D14" s="10"/>
      <c r="E14" s="10"/>
      <c r="F14" s="2"/>
      <c r="G14" s="2"/>
      <c r="H14" s="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</row>
    <row r="15" spans="1:50" ht="12.75" customHeight="1" x14ac:dyDescent="0.15">
      <c r="A15" s="316" t="s">
        <v>17</v>
      </c>
      <c r="B15" s="317"/>
      <c r="C15" s="318"/>
      <c r="D15" s="310" t="s">
        <v>18</v>
      </c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 t="s">
        <v>19</v>
      </c>
      <c r="AA15" s="310"/>
      <c r="AB15" s="310"/>
      <c r="AC15" s="310"/>
      <c r="AD15" s="310"/>
      <c r="AE15" s="310"/>
      <c r="AF15" s="310"/>
      <c r="AG15" s="309" t="s">
        <v>20</v>
      </c>
      <c r="AH15" s="341" t="s">
        <v>21</v>
      </c>
      <c r="AI15" s="341"/>
      <c r="AJ15" s="341"/>
      <c r="AK15" s="341"/>
      <c r="AL15" s="341"/>
      <c r="AM15" s="341"/>
      <c r="AN15" s="341"/>
      <c r="AO15" s="341"/>
      <c r="AP15" s="341"/>
      <c r="AQ15" s="341"/>
    </row>
    <row r="16" spans="1:50" ht="12.75" customHeight="1" x14ac:dyDescent="0.15">
      <c r="A16" s="319"/>
      <c r="B16" s="320"/>
      <c r="C16" s="321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64" t="s">
        <v>22</v>
      </c>
      <c r="AA16" s="341" t="s">
        <v>23</v>
      </c>
      <c r="AB16" s="341"/>
      <c r="AC16" s="341" t="s">
        <v>24</v>
      </c>
      <c r="AD16" s="341"/>
      <c r="AE16" s="341" t="s">
        <v>25</v>
      </c>
      <c r="AF16" s="341"/>
      <c r="AG16" s="309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</row>
    <row r="17" spans="1:45" ht="15" customHeight="1" x14ac:dyDescent="0.15">
      <c r="A17" s="319"/>
      <c r="B17" s="320"/>
      <c r="C17" s="321"/>
      <c r="D17" s="342" t="s">
        <v>26</v>
      </c>
      <c r="E17" s="342"/>
      <c r="F17" s="64">
        <v>19</v>
      </c>
      <c r="G17" s="64">
        <v>20</v>
      </c>
      <c r="H17" s="64">
        <v>21</v>
      </c>
      <c r="I17" s="64">
        <v>22</v>
      </c>
      <c r="J17" s="64">
        <v>23</v>
      </c>
      <c r="K17" s="64">
        <v>24</v>
      </c>
      <c r="L17" s="64">
        <v>25</v>
      </c>
      <c r="M17" s="64">
        <v>26</v>
      </c>
      <c r="N17" s="64">
        <v>27</v>
      </c>
      <c r="O17" s="64">
        <v>28</v>
      </c>
      <c r="P17" s="64">
        <v>29</v>
      </c>
      <c r="Q17" s="64">
        <v>30</v>
      </c>
      <c r="R17" s="64">
        <v>31</v>
      </c>
      <c r="S17" s="64">
        <v>32</v>
      </c>
      <c r="T17" s="64">
        <v>33</v>
      </c>
      <c r="U17" s="64">
        <v>34</v>
      </c>
      <c r="V17" s="64">
        <v>35</v>
      </c>
      <c r="W17" s="64">
        <v>36</v>
      </c>
      <c r="X17" s="64">
        <v>37</v>
      </c>
      <c r="Y17" s="64">
        <v>38</v>
      </c>
      <c r="Z17" s="64">
        <v>39</v>
      </c>
      <c r="AA17" s="64">
        <v>40</v>
      </c>
      <c r="AB17" s="64">
        <v>41</v>
      </c>
      <c r="AC17" s="64">
        <v>42</v>
      </c>
      <c r="AD17" s="64">
        <v>43</v>
      </c>
      <c r="AE17" s="64">
        <v>44</v>
      </c>
      <c r="AF17" s="64">
        <v>45</v>
      </c>
      <c r="AG17" s="64">
        <v>46</v>
      </c>
      <c r="AH17" s="64">
        <v>47</v>
      </c>
      <c r="AI17" s="64">
        <v>48</v>
      </c>
      <c r="AJ17" s="64">
        <v>49</v>
      </c>
      <c r="AK17" s="64">
        <v>50</v>
      </c>
      <c r="AL17" s="64">
        <v>51</v>
      </c>
      <c r="AM17" s="64">
        <v>52</v>
      </c>
      <c r="AN17" s="64">
        <v>53</v>
      </c>
      <c r="AO17" s="64">
        <v>54</v>
      </c>
      <c r="AP17" s="64">
        <v>55</v>
      </c>
      <c r="AQ17" s="64">
        <v>56</v>
      </c>
    </row>
    <row r="18" spans="1:45" ht="24.75" customHeight="1" x14ac:dyDescent="0.15">
      <c r="A18" s="319"/>
      <c r="B18" s="320"/>
      <c r="C18" s="321"/>
      <c r="D18" s="342"/>
      <c r="E18" s="342"/>
      <c r="F18" s="109" t="str">
        <f>MID($N$65,1,1)</f>
        <v>ｵ</v>
      </c>
      <c r="G18" s="109" t="str">
        <f>MID($N$65,2,1)</f>
        <v>ｶ</v>
      </c>
      <c r="H18" s="109" t="str">
        <f>MID($N$65,3,1)</f>
        <v>ﾀ</v>
      </c>
      <c r="I18" s="109" t="str">
        <f>MID($N$65,4,1)</f>
        <v>ﾞ</v>
      </c>
      <c r="J18" s="109" t="str">
        <f>MID($N$65,5,1)</f>
        <v>ｲ</v>
      </c>
      <c r="K18" s="109" t="str">
        <f>MID($N$65,6,1)</f>
        <v xml:space="preserve"> </v>
      </c>
      <c r="L18" s="109" t="str">
        <f>MID($N$65,7,1)</f>
        <v>ﾀ</v>
      </c>
      <c r="M18" s="109" t="str">
        <f>MID($N$65,8,1)</f>
        <v>ﾛ</v>
      </c>
      <c r="N18" s="109" t="str">
        <f>MID($N$65,9,1)</f>
        <v>ｳ</v>
      </c>
      <c r="O18" s="109" t="str">
        <f>MID($N$65,10,1)</f>
        <v/>
      </c>
      <c r="P18" s="109" t="str">
        <f>MID($N$65,11,1)</f>
        <v/>
      </c>
      <c r="Q18" s="109" t="str">
        <f>MID($N$65,12,1)</f>
        <v/>
      </c>
      <c r="R18" s="109" t="str">
        <f>MID($N$65,13,1)</f>
        <v/>
      </c>
      <c r="S18" s="109" t="str">
        <f>MID($N$65,14,1)</f>
        <v/>
      </c>
      <c r="T18" s="109" t="str">
        <f>MID($N$65,15,1)</f>
        <v/>
      </c>
      <c r="U18" s="109" t="str">
        <f>MID($N$65,16,1)</f>
        <v/>
      </c>
      <c r="V18" s="109" t="str">
        <f>MID($N$65,17,1)</f>
        <v/>
      </c>
      <c r="W18" s="109" t="str">
        <f>MID($N$65,18,1)</f>
        <v/>
      </c>
      <c r="X18" s="109" t="str">
        <f>MID($N$65,19,1)</f>
        <v/>
      </c>
      <c r="Y18" s="109" t="str">
        <f>MID($N$65,20,1)</f>
        <v/>
      </c>
      <c r="Z18" s="109" t="str">
        <f>MID($N$67,1,1)</f>
        <v>4</v>
      </c>
      <c r="AA18" s="109" t="str">
        <f>MID($N$67,2,1)</f>
        <v>0</v>
      </c>
      <c r="AB18" s="109" t="str">
        <f>MID($N$67,3,1)</f>
        <v>1</v>
      </c>
      <c r="AC18" s="109" t="str">
        <f>MID($N$67,4,1)</f>
        <v>0</v>
      </c>
      <c r="AD18" s="109" t="str">
        <f>MID($N$67,5,1)</f>
        <v>1</v>
      </c>
      <c r="AE18" s="109" t="str">
        <f>MID($N$67,6,1)</f>
        <v>2</v>
      </c>
      <c r="AF18" s="110" t="str">
        <f>MID($N$67,7,1)</f>
        <v>5</v>
      </c>
      <c r="AG18" s="111" t="str">
        <f>MID($N$68,1,1)</f>
        <v>1</v>
      </c>
      <c r="AH18" s="112" t="str">
        <f>MID($N$69,1,1)</f>
        <v>0</v>
      </c>
      <c r="AI18" s="113" t="str">
        <f>MID($N$69,2,1)</f>
        <v>1</v>
      </c>
      <c r="AJ18" s="113" t="str">
        <f>MID($N$69,3,1)</f>
        <v>2</v>
      </c>
      <c r="AK18" s="113" t="str">
        <f>MID($N$69,4,1)</f>
        <v>3</v>
      </c>
      <c r="AL18" s="113" t="str">
        <f>MID($N$69,5,1)</f>
        <v>4</v>
      </c>
      <c r="AM18" s="113" t="str">
        <f>MID($N$69,6,1)</f>
        <v>5</v>
      </c>
      <c r="AN18" s="113" t="str">
        <f>MID($N$69,7,1)</f>
        <v>6</v>
      </c>
      <c r="AO18" s="108" t="str">
        <f>MID($N$69,8,1)</f>
        <v>7</v>
      </c>
      <c r="AP18" s="108" t="str">
        <f>MID($N$69,9,1)</f>
        <v>8</v>
      </c>
      <c r="AQ18" s="108" t="str">
        <f>MID($N$69,10,1)</f>
        <v>9</v>
      </c>
    </row>
    <row r="19" spans="1:45" s="62" customFormat="1" ht="10.5" customHeight="1" x14ac:dyDescent="0.15">
      <c r="A19" s="319"/>
      <c r="B19" s="320"/>
      <c r="C19" s="321"/>
      <c r="D19" s="343" t="s">
        <v>27</v>
      </c>
      <c r="E19" s="344"/>
      <c r="F19" s="343" t="s">
        <v>28</v>
      </c>
      <c r="G19" s="347"/>
      <c r="H19" s="65"/>
      <c r="I19" s="65"/>
      <c r="J19" s="65"/>
      <c r="K19" s="65"/>
      <c r="L19" s="65"/>
      <c r="M19" s="65"/>
      <c r="N19" s="65"/>
      <c r="O19" s="347" t="s">
        <v>29</v>
      </c>
      <c r="P19" s="347"/>
      <c r="Q19" s="347"/>
      <c r="R19" s="65"/>
      <c r="S19" s="65"/>
      <c r="T19" s="65"/>
      <c r="U19" s="65"/>
      <c r="V19" s="65"/>
      <c r="W19" s="65"/>
      <c r="X19" s="65"/>
      <c r="Y19" s="66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69" t="s">
        <v>186</v>
      </c>
      <c r="AL19" s="169"/>
      <c r="AM19" s="169"/>
      <c r="AN19" s="169"/>
      <c r="AO19" s="169"/>
      <c r="AP19" s="169"/>
      <c r="AQ19" s="169"/>
      <c r="AR19" s="169"/>
      <c r="AS19" s="169"/>
    </row>
    <row r="20" spans="1:45" s="62" customFormat="1" ht="19.5" customHeight="1" x14ac:dyDescent="0.15">
      <c r="A20" s="322"/>
      <c r="B20" s="323"/>
      <c r="C20" s="324"/>
      <c r="D20" s="345"/>
      <c r="E20" s="346"/>
      <c r="F20" s="67"/>
      <c r="G20" s="348" t="str">
        <f>IF(N66="","",N66)</f>
        <v>岡大</v>
      </c>
      <c r="H20" s="348">
        <f>[1]入力!$E$9</f>
        <v>0</v>
      </c>
      <c r="I20" s="348">
        <f>[1]入力!$E$9</f>
        <v>0</v>
      </c>
      <c r="J20" s="348">
        <f>[1]入力!$E$9</f>
        <v>0</v>
      </c>
      <c r="K20" s="348">
        <f>[1]入力!$E$9</f>
        <v>0</v>
      </c>
      <c r="L20" s="348">
        <f>[1]入力!$E$9</f>
        <v>0</v>
      </c>
      <c r="M20" s="348">
        <f>[1]入力!$E$9</f>
        <v>0</v>
      </c>
      <c r="N20" s="348">
        <f>[1]入力!$E$9</f>
        <v>0</v>
      </c>
      <c r="O20" s="348"/>
      <c r="P20" s="68"/>
      <c r="Q20" s="348" t="str">
        <f>IF(T66="","",T66)</f>
        <v>太郎</v>
      </c>
      <c r="R20" s="348">
        <f>[1]入力!$H$9</f>
        <v>0</v>
      </c>
      <c r="S20" s="348">
        <f>[1]入力!$H$9</f>
        <v>0</v>
      </c>
      <c r="T20" s="348">
        <f>[1]入力!$H$9</f>
        <v>0</v>
      </c>
      <c r="U20" s="348">
        <f>[1]入力!$H$9</f>
        <v>0</v>
      </c>
      <c r="V20" s="348">
        <f>[1]入力!$H$9</f>
        <v>0</v>
      </c>
      <c r="W20" s="348">
        <f>[1]入力!$H$9</f>
        <v>0</v>
      </c>
      <c r="X20" s="348">
        <f>[1]入力!$H$9</f>
        <v>0</v>
      </c>
      <c r="Y20" s="349">
        <f>[1]入力!$H$9</f>
        <v>0</v>
      </c>
      <c r="Z20" s="8"/>
      <c r="AA20" s="170" t="s">
        <v>187</v>
      </c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8"/>
      <c r="AM20" s="8"/>
      <c r="AN20" s="8"/>
      <c r="AO20" s="8"/>
      <c r="AP20" s="8"/>
      <c r="AQ20" s="8"/>
      <c r="AR20" s="8"/>
      <c r="AS20" s="8"/>
    </row>
    <row r="21" spans="1:45" ht="15" customHeight="1" x14ac:dyDescent="0.15">
      <c r="A21" s="325" t="s">
        <v>30</v>
      </c>
      <c r="B21" s="326"/>
      <c r="C21" s="327"/>
      <c r="D21" s="334" t="s">
        <v>31</v>
      </c>
      <c r="E21" s="334"/>
      <c r="F21" s="58">
        <v>19</v>
      </c>
      <c r="G21" s="58">
        <v>20</v>
      </c>
      <c r="H21" s="58">
        <v>21</v>
      </c>
      <c r="I21" s="58"/>
      <c r="J21" s="58">
        <v>22</v>
      </c>
      <c r="K21" s="58">
        <v>23</v>
      </c>
      <c r="L21" s="58">
        <v>24</v>
      </c>
      <c r="M21" s="58">
        <v>25</v>
      </c>
      <c r="N21" s="58">
        <v>26</v>
      </c>
      <c r="O21" s="58">
        <v>27</v>
      </c>
      <c r="P21" s="58">
        <v>28</v>
      </c>
      <c r="Q21" s="58">
        <v>29</v>
      </c>
      <c r="R21" s="58">
        <v>30</v>
      </c>
      <c r="S21" s="58">
        <v>31</v>
      </c>
      <c r="T21" s="58">
        <v>32</v>
      </c>
      <c r="U21" s="58">
        <v>33</v>
      </c>
      <c r="V21" s="58">
        <v>34</v>
      </c>
      <c r="W21" s="58">
        <v>35</v>
      </c>
      <c r="X21" s="58">
        <v>36</v>
      </c>
      <c r="Y21" s="58">
        <v>37</v>
      </c>
      <c r="Z21" s="58">
        <v>38</v>
      </c>
      <c r="AA21" s="58">
        <v>39</v>
      </c>
      <c r="AB21" s="58">
        <v>40</v>
      </c>
      <c r="AC21" s="58">
        <v>41</v>
      </c>
      <c r="AD21" s="58">
        <v>42</v>
      </c>
      <c r="AE21" s="58">
        <v>43</v>
      </c>
      <c r="AF21" s="58">
        <v>44</v>
      </c>
      <c r="AG21" s="58">
        <v>45</v>
      </c>
      <c r="AH21" s="58">
        <v>46</v>
      </c>
      <c r="AI21" s="58">
        <v>47</v>
      </c>
      <c r="AJ21" s="58">
        <v>48</v>
      </c>
      <c r="AK21" s="58">
        <v>49</v>
      </c>
      <c r="AL21" s="58">
        <v>50</v>
      </c>
      <c r="AM21" s="58">
        <v>51</v>
      </c>
      <c r="AN21" s="58">
        <v>52</v>
      </c>
      <c r="AO21" s="58">
        <v>53</v>
      </c>
      <c r="AP21" s="58">
        <v>54</v>
      </c>
      <c r="AQ21" s="58">
        <v>55</v>
      </c>
      <c r="AR21" s="58">
        <v>56</v>
      </c>
      <c r="AS21" s="58">
        <v>57</v>
      </c>
    </row>
    <row r="22" spans="1:45" ht="24.75" customHeight="1" x14ac:dyDescent="0.15">
      <c r="A22" s="328"/>
      <c r="B22" s="329"/>
      <c r="C22" s="330"/>
      <c r="D22" s="334"/>
      <c r="E22" s="334"/>
      <c r="F22" s="108" t="str">
        <f>MID($N$70,1,1)</f>
        <v>7</v>
      </c>
      <c r="G22" s="108" t="str">
        <f>MID($N$70,2,1)</f>
        <v>0</v>
      </c>
      <c r="H22" s="108" t="str">
        <f>MID($N$70,3,1)</f>
        <v>0</v>
      </c>
      <c r="I22" s="69" t="s">
        <v>32</v>
      </c>
      <c r="J22" s="108" t="str">
        <f>MID($N$70,4,1)</f>
        <v>8</v>
      </c>
      <c r="K22" s="108" t="str">
        <f>MID($N$70,5,1)</f>
        <v>5</v>
      </c>
      <c r="L22" s="108" t="str">
        <f>MID($N$70,6,1)</f>
        <v>3</v>
      </c>
      <c r="M22" s="108" t="str">
        <f>MID($N$70,7,1)</f>
        <v>0</v>
      </c>
      <c r="N22" s="108" t="str">
        <f>MID($N$71,1,1)</f>
        <v>ｵ</v>
      </c>
      <c r="O22" s="108" t="str">
        <f>MID($N$71,2,1)</f>
        <v>ｶ</v>
      </c>
      <c r="P22" s="108" t="str">
        <f>MID($N$71,3,1)</f>
        <v>ﾔ</v>
      </c>
      <c r="Q22" s="108" t="str">
        <f>MID($N$71,4,1)</f>
        <v>ﾏ</v>
      </c>
      <c r="R22" s="108" t="str">
        <f>MID($N$71,5,1)</f>
        <v>ｹ</v>
      </c>
      <c r="S22" s="108" t="str">
        <f>MID($N$71,6,1)</f>
        <v>ﾝ</v>
      </c>
      <c r="T22" s="108" t="str">
        <f>MID($N$71,7,1)</f>
        <v xml:space="preserve"> </v>
      </c>
      <c r="U22" s="108" t="str">
        <f>MID($N$71,8,1)</f>
        <v>ｵ</v>
      </c>
      <c r="V22" s="108" t="str">
        <f>MID($N$71,9,1)</f>
        <v>ｶ</v>
      </c>
      <c r="W22" s="108" t="str">
        <f>MID($N$71,10,1)</f>
        <v>ﾔ</v>
      </c>
      <c r="X22" s="108" t="str">
        <f>MID($N$71,11,1)</f>
        <v>ﾏ</v>
      </c>
      <c r="Y22" s="108" t="str">
        <f>MID($N$71,12,1)</f>
        <v>ｼ</v>
      </c>
      <c r="Z22" s="108" t="str">
        <f>MID($N$71,13,1)</f>
        <v xml:space="preserve"> </v>
      </c>
      <c r="AA22" s="108" t="str">
        <f>MID($N$71,14,1)</f>
        <v>ｷ</v>
      </c>
      <c r="AB22" s="108" t="str">
        <f>MID($N$71,15,1)</f>
        <v>ﾀ</v>
      </c>
      <c r="AC22" s="108" t="str">
        <f>MID($N$71,16,1)</f>
        <v>ｸ</v>
      </c>
      <c r="AD22" s="108" t="str">
        <f>MID($N$71,17,1)</f>
        <v/>
      </c>
      <c r="AE22" s="108" t="str">
        <f>MID($N$71,18,1)</f>
        <v/>
      </c>
      <c r="AF22" s="108" t="str">
        <f>MID($N$71,19,1)</f>
        <v/>
      </c>
      <c r="AG22" s="108" t="str">
        <f>MID($N$71,20,1)</f>
        <v/>
      </c>
      <c r="AH22" s="108" t="str">
        <f>MID($N$71,21,1)</f>
        <v/>
      </c>
      <c r="AI22" s="108" t="str">
        <f>MID($N$71,22,1)</f>
        <v/>
      </c>
      <c r="AJ22" s="108" t="str">
        <f>MID($N$71,23,1)</f>
        <v/>
      </c>
      <c r="AK22" s="108" t="str">
        <f>MID($N$71,24,1)</f>
        <v/>
      </c>
      <c r="AL22" s="108" t="str">
        <f>MID($N$71,25,1)</f>
        <v/>
      </c>
      <c r="AM22" s="108" t="str">
        <f>MID($N$71,26,1)</f>
        <v/>
      </c>
      <c r="AN22" s="108" t="str">
        <f>MID($N$71,27,1)</f>
        <v/>
      </c>
      <c r="AO22" s="108" t="str">
        <f>MID($N$71,28,1)</f>
        <v/>
      </c>
      <c r="AP22" s="108" t="str">
        <f>MID($N$71,29,1)</f>
        <v/>
      </c>
      <c r="AQ22" s="108" t="str">
        <f>MID($N$71,30,1)</f>
        <v/>
      </c>
      <c r="AR22" s="108" t="str">
        <f>MID($N$71,31,1)</f>
        <v/>
      </c>
      <c r="AS22" s="108" t="str">
        <f>MID($N$71,32,1)</f>
        <v/>
      </c>
    </row>
    <row r="23" spans="1:45" ht="15" customHeight="1" x14ac:dyDescent="0.15">
      <c r="A23" s="328"/>
      <c r="B23" s="329"/>
      <c r="C23" s="330"/>
      <c r="D23" s="335" t="s">
        <v>33</v>
      </c>
      <c r="E23" s="335"/>
      <c r="F23" s="325" t="s">
        <v>34</v>
      </c>
      <c r="G23" s="326"/>
      <c r="H23" s="326"/>
      <c r="I23" s="326"/>
      <c r="J23" s="326"/>
      <c r="K23" s="326"/>
      <c r="L23" s="326"/>
      <c r="M23" s="70"/>
      <c r="N23" s="337" t="str">
        <f>IF(N72="","",N72)</f>
        <v>岡山県岡山市北区</v>
      </c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2"/>
    </row>
    <row r="24" spans="1:45" ht="15" customHeight="1" x14ac:dyDescent="0.15">
      <c r="A24" s="331"/>
      <c r="B24" s="332"/>
      <c r="C24" s="333"/>
      <c r="D24" s="336"/>
      <c r="E24" s="336"/>
      <c r="F24" s="331"/>
      <c r="G24" s="332"/>
      <c r="H24" s="332"/>
      <c r="I24" s="332"/>
      <c r="J24" s="332"/>
      <c r="K24" s="332"/>
      <c r="L24" s="332"/>
      <c r="M24" s="73"/>
      <c r="N24" s="339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74" t="s">
        <v>35</v>
      </c>
      <c r="AF24" s="354" t="s">
        <v>36</v>
      </c>
      <c r="AG24" s="354"/>
      <c r="AH24" s="354"/>
      <c r="AI24" s="354"/>
      <c r="AJ24" s="354"/>
      <c r="AK24" s="354"/>
      <c r="AL24" s="354"/>
      <c r="AM24" s="354"/>
      <c r="AN24" s="354"/>
      <c r="AO24" s="354"/>
      <c r="AP24" s="354"/>
      <c r="AQ24" s="354"/>
      <c r="AR24" s="354"/>
      <c r="AS24" s="75" t="s">
        <v>37</v>
      </c>
    </row>
    <row r="25" spans="1:45" ht="15" customHeight="1" x14ac:dyDescent="0.15">
      <c r="A25" s="310" t="s">
        <v>38</v>
      </c>
      <c r="B25" s="310"/>
      <c r="C25" s="310"/>
      <c r="D25" s="334" t="s">
        <v>39</v>
      </c>
      <c r="E25" s="334"/>
      <c r="F25" s="76">
        <v>19</v>
      </c>
      <c r="G25" s="58">
        <v>20</v>
      </c>
      <c r="H25" s="58">
        <v>21</v>
      </c>
      <c r="I25" s="58">
        <v>22</v>
      </c>
      <c r="J25" s="58">
        <v>23</v>
      </c>
      <c r="K25" s="58">
        <v>24</v>
      </c>
      <c r="L25" s="58">
        <v>25</v>
      </c>
      <c r="M25" s="58">
        <v>26</v>
      </c>
      <c r="N25" s="58">
        <v>27</v>
      </c>
      <c r="O25" s="58">
        <v>28</v>
      </c>
      <c r="P25" s="58">
        <v>29</v>
      </c>
      <c r="Q25" s="58">
        <v>30</v>
      </c>
      <c r="R25" s="58">
        <v>31</v>
      </c>
      <c r="S25" s="58">
        <v>32</v>
      </c>
      <c r="T25" s="58">
        <v>33</v>
      </c>
      <c r="U25" s="58">
        <v>34</v>
      </c>
      <c r="V25" s="58">
        <v>35</v>
      </c>
      <c r="W25" s="58">
        <v>36</v>
      </c>
      <c r="X25" s="58">
        <v>37</v>
      </c>
      <c r="Y25" s="58">
        <v>38</v>
      </c>
      <c r="Z25" s="58">
        <v>39</v>
      </c>
      <c r="AA25" s="58">
        <v>40</v>
      </c>
      <c r="AB25" s="58">
        <v>41</v>
      </c>
      <c r="AC25" s="58">
        <v>42</v>
      </c>
      <c r="AD25" s="58">
        <v>43</v>
      </c>
      <c r="AE25" s="58">
        <v>44</v>
      </c>
      <c r="AF25" s="58">
        <v>45</v>
      </c>
      <c r="AG25" s="58">
        <v>46</v>
      </c>
      <c r="AH25" s="58">
        <v>47</v>
      </c>
      <c r="AI25" s="58">
        <v>48</v>
      </c>
      <c r="AJ25" s="58">
        <v>49</v>
      </c>
      <c r="AK25" s="58">
        <v>50</v>
      </c>
    </row>
    <row r="26" spans="1:45" ht="24.75" customHeight="1" x14ac:dyDescent="0.15">
      <c r="A26" s="310"/>
      <c r="B26" s="310"/>
      <c r="C26" s="310"/>
      <c r="D26" s="334"/>
      <c r="E26" s="334"/>
      <c r="F26" s="114" t="str">
        <f>MID($N$73,1,1)</f>
        <v>ﾂ</v>
      </c>
      <c r="G26" s="108" t="str">
        <f>MID($N$73,2,1)</f>
        <v>ｼ</v>
      </c>
      <c r="H26" s="108" t="str">
        <f>MID($N$73,3,1)</f>
        <v>ﾏ</v>
      </c>
      <c r="I26" s="108" t="str">
        <f>MID($N$73,4,1)</f>
        <v>ﾅ</v>
      </c>
      <c r="J26" s="108" t="str">
        <f>MID($N$73,5,1)</f>
        <v>ｶ</v>
      </c>
      <c r="K26" s="108" t="str">
        <f>MID($N$73,6,1)</f>
        <v xml:space="preserve"> </v>
      </c>
      <c r="L26" s="108" t="str">
        <f>MID($N$73,7,1)</f>
        <v>1</v>
      </c>
      <c r="M26" s="108" t="str">
        <f>MID($N$73,8,1)</f>
        <v>-</v>
      </c>
      <c r="N26" s="108" t="str">
        <f>MID($N$73,9,1)</f>
        <v>1</v>
      </c>
      <c r="O26" s="108" t="str">
        <f>MID($N$73,10,1)</f>
        <v>-</v>
      </c>
      <c r="P26" s="108" t="str">
        <f>MID($N$73,11,1)</f>
        <v>1</v>
      </c>
      <c r="Q26" s="108" t="str">
        <f>MID($N$73,12,1)</f>
        <v/>
      </c>
      <c r="R26" s="108" t="str">
        <f>MID($N$73,13,1)</f>
        <v/>
      </c>
      <c r="S26" s="108" t="str">
        <f>MID($N$73,14,1)</f>
        <v/>
      </c>
      <c r="T26" s="108" t="str">
        <f>MID($N$73,15,1)</f>
        <v/>
      </c>
      <c r="U26" s="108" t="str">
        <f>MID($N$73,16,1)</f>
        <v/>
      </c>
      <c r="V26" s="108" t="str">
        <f>MID($N$73,17,1)</f>
        <v/>
      </c>
      <c r="W26" s="108" t="str">
        <f>MID($N$73,18,1)</f>
        <v/>
      </c>
      <c r="X26" s="108" t="str">
        <f>MID($N$73,19,1)</f>
        <v/>
      </c>
      <c r="Y26" s="108" t="str">
        <f>MID($N$73,20,1)</f>
        <v/>
      </c>
      <c r="Z26" s="108" t="str">
        <f>MID($N$73,21,1)</f>
        <v/>
      </c>
      <c r="AA26" s="108" t="str">
        <f>MID($N$73,22,1)</f>
        <v/>
      </c>
      <c r="AB26" s="108" t="str">
        <f>MID($N$73,23,1)</f>
        <v/>
      </c>
      <c r="AC26" s="108" t="str">
        <f>MID($N$73,24,1)</f>
        <v/>
      </c>
      <c r="AD26" s="108" t="str">
        <f>MID($N$73,25,1)</f>
        <v/>
      </c>
      <c r="AE26" s="108" t="str">
        <f>MID($N$73,26,1)</f>
        <v/>
      </c>
      <c r="AF26" s="108" t="str">
        <f>MID($N$73,27,1)</f>
        <v/>
      </c>
      <c r="AG26" s="108" t="str">
        <f>MID($N$73,28,1)</f>
        <v/>
      </c>
      <c r="AH26" s="108" t="str">
        <f>MID($N$73,29,1)</f>
        <v/>
      </c>
      <c r="AI26" s="108" t="str">
        <f>MID($N$73,30,1)</f>
        <v/>
      </c>
      <c r="AJ26" s="108" t="str">
        <f>MID($N$73,31,1)</f>
        <v/>
      </c>
      <c r="AK26" s="108" t="str">
        <f>MID($N$73,32,1)</f>
        <v/>
      </c>
    </row>
    <row r="27" spans="1:45" ht="15" customHeight="1" x14ac:dyDescent="0.15">
      <c r="A27" s="310"/>
      <c r="B27" s="310"/>
      <c r="C27" s="310"/>
      <c r="D27" s="334" t="s">
        <v>40</v>
      </c>
      <c r="E27" s="334"/>
      <c r="F27" s="360" t="str">
        <f>IF(N74="","",N74)</f>
        <v>津島中1丁目1番1号</v>
      </c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71"/>
      <c r="AD27" s="71"/>
      <c r="AE27" s="71"/>
      <c r="AF27" s="71"/>
      <c r="AG27" s="71"/>
      <c r="AH27" s="71"/>
      <c r="AI27" s="71"/>
      <c r="AJ27" s="71"/>
      <c r="AK27" s="72"/>
    </row>
    <row r="28" spans="1:45" ht="15" customHeight="1" x14ac:dyDescent="0.15">
      <c r="A28" s="310"/>
      <c r="B28" s="310"/>
      <c r="C28" s="310"/>
      <c r="D28" s="334"/>
      <c r="E28" s="334"/>
      <c r="F28" s="362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54" t="s">
        <v>41</v>
      </c>
      <c r="AD28" s="354"/>
      <c r="AE28" s="354"/>
      <c r="AF28" s="354"/>
      <c r="AG28" s="354"/>
      <c r="AH28" s="354"/>
      <c r="AI28" s="354"/>
      <c r="AJ28" s="354"/>
      <c r="AK28" s="355"/>
    </row>
    <row r="29" spans="1:45" ht="15" customHeight="1" x14ac:dyDescent="0.15">
      <c r="A29" s="310" t="s">
        <v>42</v>
      </c>
      <c r="B29" s="310"/>
      <c r="C29" s="310"/>
      <c r="D29" s="334" t="s">
        <v>43</v>
      </c>
      <c r="E29" s="334"/>
      <c r="F29" s="76">
        <v>19</v>
      </c>
      <c r="G29" s="58">
        <v>20</v>
      </c>
      <c r="H29" s="58">
        <v>21</v>
      </c>
      <c r="I29" s="58">
        <v>22</v>
      </c>
      <c r="J29" s="58">
        <v>23</v>
      </c>
      <c r="K29" s="58">
        <v>24</v>
      </c>
      <c r="L29" s="58">
        <v>25</v>
      </c>
      <c r="M29" s="58">
        <v>26</v>
      </c>
      <c r="N29" s="58">
        <v>27</v>
      </c>
      <c r="O29" s="58">
        <v>28</v>
      </c>
      <c r="P29" s="58">
        <v>29</v>
      </c>
      <c r="Q29" s="58">
        <v>30</v>
      </c>
      <c r="R29" s="58">
        <v>31</v>
      </c>
      <c r="S29" s="58">
        <v>32</v>
      </c>
      <c r="T29" s="58">
        <v>33</v>
      </c>
      <c r="U29" s="58">
        <v>34</v>
      </c>
      <c r="V29" s="58">
        <v>35</v>
      </c>
      <c r="W29" s="58">
        <v>36</v>
      </c>
      <c r="X29" s="58">
        <v>37</v>
      </c>
      <c r="Y29" s="58">
        <v>38</v>
      </c>
      <c r="Z29" s="58">
        <v>39</v>
      </c>
      <c r="AA29" s="58">
        <v>40</v>
      </c>
      <c r="AB29" s="58">
        <v>41</v>
      </c>
      <c r="AC29" s="58">
        <v>42</v>
      </c>
      <c r="AD29" s="58">
        <v>43</v>
      </c>
      <c r="AE29" s="58">
        <v>44</v>
      </c>
      <c r="AF29" s="58">
        <v>45</v>
      </c>
      <c r="AG29" s="58">
        <v>46</v>
      </c>
      <c r="AH29" s="58">
        <v>47</v>
      </c>
      <c r="AI29" s="58">
        <v>48</v>
      </c>
      <c r="AJ29" s="58">
        <v>49</v>
      </c>
      <c r="AK29" s="58">
        <v>50</v>
      </c>
    </row>
    <row r="30" spans="1:45" ht="24.75" customHeight="1" x14ac:dyDescent="0.15">
      <c r="A30" s="310"/>
      <c r="B30" s="310"/>
      <c r="C30" s="310"/>
      <c r="D30" s="334"/>
      <c r="E30" s="334"/>
      <c r="F30" s="114" t="str">
        <f>MID($N$75,1,1)</f>
        <v>M</v>
      </c>
      <c r="G30" s="108" t="str">
        <f>MID($N$75,2,1)</f>
        <v>A</v>
      </c>
      <c r="H30" s="108" t="str">
        <f>MID($N$75,3,1)</f>
        <v>I</v>
      </c>
      <c r="I30" s="108" t="str">
        <f>MID($N$75,4,1)</f>
        <v>S</v>
      </c>
      <c r="J30" s="108" t="str">
        <f>MID($N$75,5,1)</f>
        <v>O</v>
      </c>
      <c r="K30" s="108" t="str">
        <f>MID($N$75,6,1)</f>
        <v>N</v>
      </c>
      <c r="L30" s="108" t="str">
        <f>MID($N$75,7,1)</f>
        <v>K</v>
      </c>
      <c r="M30" s="108" t="str">
        <f>MID($N$75,8,1)</f>
        <v>K</v>
      </c>
      <c r="N30" s="108" t="str">
        <f>MID($N$75,9,1)</f>
        <v>R</v>
      </c>
      <c r="O30" s="108" t="str">
        <f>MID($N$75,10,1)</f>
        <v xml:space="preserve"> </v>
      </c>
      <c r="P30" s="108" t="str">
        <f>MID($N$75,11,1)</f>
        <v>2</v>
      </c>
      <c r="Q30" s="108" t="str">
        <f>MID($N$75,12,1)</f>
        <v>ﾄ</v>
      </c>
      <c r="R30" s="108" t="str">
        <f>MID($N$75,13,1)</f>
        <v>ｳ</v>
      </c>
      <c r="S30" s="108" t="str">
        <f>MID($N$75,14,1)</f>
        <v xml:space="preserve"> </v>
      </c>
      <c r="T30" s="108" t="str">
        <f>MID($N$75,15,1)</f>
        <v>2</v>
      </c>
      <c r="U30" s="108" t="str">
        <f>MID($N$75,16,1)</f>
        <v>0</v>
      </c>
      <c r="V30" s="108" t="str">
        <f>MID($N$75,17,1)</f>
        <v>3</v>
      </c>
      <c r="W30" s="108" t="str">
        <f>MID($N$75,18,1)</f>
        <v>ｺ</v>
      </c>
      <c r="X30" s="108" t="str">
        <f>MID($N$75,19,1)</f>
        <v>ﾞ</v>
      </c>
      <c r="Y30" s="108" t="str">
        <f>MID($N$75,20,1)</f>
        <v>ｳ</v>
      </c>
      <c r="Z30" s="108" t="str">
        <f>MID($N$75,21,1)</f>
        <v>ｼ</v>
      </c>
      <c r="AA30" s="108" t="str">
        <f>MID($N$75,22,1)</f>
        <v>ﾂ</v>
      </c>
      <c r="AB30" s="108" t="str">
        <f>MID($N$75,23,1)</f>
        <v/>
      </c>
      <c r="AC30" s="108" t="str">
        <f>MID($N$75,24,1)</f>
        <v/>
      </c>
      <c r="AD30" s="108" t="str">
        <f>MID($N$75,25,1)</f>
        <v/>
      </c>
      <c r="AE30" s="108" t="str">
        <f>MID($N$75,26,1)</f>
        <v/>
      </c>
      <c r="AF30" s="108" t="str">
        <f>MID($N$75,27,1)</f>
        <v/>
      </c>
      <c r="AG30" s="108" t="str">
        <f>MID($N$75,28,1)</f>
        <v/>
      </c>
      <c r="AH30" s="108" t="str">
        <f>MID($N$75,29,1)</f>
        <v/>
      </c>
      <c r="AI30" s="108" t="str">
        <f>MID($N$75,30,1)</f>
        <v/>
      </c>
      <c r="AJ30" s="108" t="str">
        <f>MID($N$75,31,1)</f>
        <v/>
      </c>
      <c r="AK30" s="108" t="str">
        <f>MID($N$75,32,1)</f>
        <v/>
      </c>
    </row>
    <row r="31" spans="1:45" ht="15" customHeight="1" x14ac:dyDescent="0.15">
      <c r="A31" s="310"/>
      <c r="B31" s="310"/>
      <c r="C31" s="310"/>
      <c r="D31" s="334" t="s">
        <v>44</v>
      </c>
      <c r="E31" s="334"/>
      <c r="F31" s="350" t="str">
        <f>IF(N76="","",N76)</f>
        <v>MaisonKKR 2棟 203号室</v>
      </c>
      <c r="G31" s="351"/>
      <c r="H31" s="351"/>
      <c r="I31" s="351"/>
      <c r="J31" s="351"/>
      <c r="K31" s="351"/>
      <c r="L31" s="351"/>
      <c r="M31" s="351"/>
      <c r="N31" s="351"/>
      <c r="O31" s="351"/>
      <c r="P31" s="351"/>
      <c r="Q31" s="351"/>
      <c r="R31" s="351"/>
      <c r="S31" s="351"/>
      <c r="T31" s="351"/>
      <c r="U31" s="351"/>
      <c r="V31" s="35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2"/>
    </row>
    <row r="32" spans="1:45" ht="15" customHeight="1" x14ac:dyDescent="0.15">
      <c r="A32" s="310"/>
      <c r="B32" s="310"/>
      <c r="C32" s="310"/>
      <c r="D32" s="334"/>
      <c r="E32" s="334"/>
      <c r="F32" s="352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4" t="s">
        <v>45</v>
      </c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54"/>
      <c r="AJ32" s="354"/>
      <c r="AK32" s="355"/>
    </row>
    <row r="33" spans="1:45" ht="24.75" customHeight="1" x14ac:dyDescent="0.15">
      <c r="A33" s="77"/>
      <c r="B33" s="77"/>
      <c r="C33" s="77"/>
      <c r="D33" s="78"/>
      <c r="E33" s="78"/>
    </row>
    <row r="34" spans="1:45" s="62" customFormat="1" ht="18.75" customHeight="1" x14ac:dyDescent="0.15">
      <c r="A34" s="356" t="s">
        <v>46</v>
      </c>
      <c r="B34" s="357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</row>
    <row r="35" spans="1:45" s="61" customFormat="1" ht="12" customHeight="1" x14ac:dyDescent="0.15">
      <c r="A35" s="358"/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</row>
    <row r="36" spans="1:45" s="62" customFormat="1" ht="12.75" customHeight="1" x14ac:dyDescent="0.15">
      <c r="A36" s="343" t="s">
        <v>47</v>
      </c>
      <c r="B36" s="347"/>
      <c r="C36" s="344"/>
      <c r="D36" s="341" t="s">
        <v>48</v>
      </c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 t="s">
        <v>49</v>
      </c>
      <c r="AA36" s="341"/>
      <c r="AB36" s="341"/>
      <c r="AC36" s="341"/>
      <c r="AD36" s="341"/>
      <c r="AE36" s="341"/>
      <c r="AF36" s="341"/>
      <c r="AG36" s="341" t="s">
        <v>50</v>
      </c>
      <c r="AH36" s="341"/>
      <c r="AI36" s="341"/>
      <c r="AJ36" s="341"/>
      <c r="AK36" s="341"/>
      <c r="AL36" s="341"/>
      <c r="AM36" s="341"/>
      <c r="AN36" s="341"/>
      <c r="AO36" s="341"/>
      <c r="AP36" s="341"/>
    </row>
    <row r="37" spans="1:45" s="62" customFormat="1" ht="12.75" customHeight="1" x14ac:dyDescent="0.15">
      <c r="A37" s="378"/>
      <c r="B37" s="379"/>
      <c r="C37" s="380"/>
      <c r="D37" s="341"/>
      <c r="E37" s="341"/>
      <c r="F37" s="341"/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80" t="s">
        <v>22</v>
      </c>
      <c r="AA37" s="382" t="s">
        <v>23</v>
      </c>
      <c r="AB37" s="382"/>
      <c r="AC37" s="382" t="s">
        <v>24</v>
      </c>
      <c r="AD37" s="382"/>
      <c r="AE37" s="382" t="s">
        <v>25</v>
      </c>
      <c r="AF37" s="382"/>
      <c r="AG37" s="341"/>
      <c r="AH37" s="341"/>
      <c r="AI37" s="341"/>
      <c r="AJ37" s="341"/>
      <c r="AK37" s="341"/>
      <c r="AL37" s="341"/>
      <c r="AM37" s="341"/>
      <c r="AN37" s="341"/>
      <c r="AO37" s="341"/>
      <c r="AP37" s="341"/>
    </row>
    <row r="38" spans="1:45" s="62" customFormat="1" ht="15" customHeight="1" x14ac:dyDescent="0.15">
      <c r="A38" s="378"/>
      <c r="B38" s="379"/>
      <c r="C38" s="380"/>
      <c r="D38" s="342" t="s">
        <v>51</v>
      </c>
      <c r="E38" s="342"/>
      <c r="F38" s="64">
        <v>19</v>
      </c>
      <c r="G38" s="64">
        <v>20</v>
      </c>
      <c r="H38" s="64">
        <v>21</v>
      </c>
      <c r="I38" s="64">
        <v>22</v>
      </c>
      <c r="J38" s="64">
        <v>23</v>
      </c>
      <c r="K38" s="64">
        <v>24</v>
      </c>
      <c r="L38" s="64">
        <v>25</v>
      </c>
      <c r="M38" s="64">
        <v>26</v>
      </c>
      <c r="N38" s="64">
        <v>27</v>
      </c>
      <c r="O38" s="64">
        <v>28</v>
      </c>
      <c r="P38" s="64">
        <v>29</v>
      </c>
      <c r="Q38" s="64">
        <v>30</v>
      </c>
      <c r="R38" s="64">
        <v>31</v>
      </c>
      <c r="S38" s="64">
        <v>32</v>
      </c>
      <c r="T38" s="64">
        <v>33</v>
      </c>
      <c r="U38" s="64">
        <v>34</v>
      </c>
      <c r="V38" s="64">
        <v>35</v>
      </c>
      <c r="W38" s="64">
        <v>36</v>
      </c>
      <c r="X38" s="64">
        <v>37</v>
      </c>
      <c r="Y38" s="64">
        <v>38</v>
      </c>
      <c r="Z38" s="64">
        <v>39</v>
      </c>
      <c r="AA38" s="64">
        <v>40</v>
      </c>
      <c r="AB38" s="64">
        <v>41</v>
      </c>
      <c r="AC38" s="64">
        <v>42</v>
      </c>
      <c r="AD38" s="64">
        <v>43</v>
      </c>
      <c r="AE38" s="64">
        <v>44</v>
      </c>
      <c r="AF38" s="64">
        <v>45</v>
      </c>
      <c r="AG38" s="64">
        <v>46</v>
      </c>
      <c r="AH38" s="64">
        <v>47</v>
      </c>
      <c r="AI38" s="64">
        <v>48</v>
      </c>
      <c r="AJ38" s="64">
        <v>49</v>
      </c>
      <c r="AK38" s="64">
        <v>50</v>
      </c>
      <c r="AL38" s="64">
        <v>51</v>
      </c>
      <c r="AM38" s="64">
        <v>52</v>
      </c>
      <c r="AN38" s="64">
        <v>53</v>
      </c>
      <c r="AO38" s="64">
        <v>54</v>
      </c>
      <c r="AP38" s="64">
        <v>55</v>
      </c>
    </row>
    <row r="39" spans="1:45" s="62" customFormat="1" ht="24.75" customHeight="1" x14ac:dyDescent="0.15">
      <c r="A39" s="378"/>
      <c r="B39" s="379"/>
      <c r="C39" s="380"/>
      <c r="D39" s="342"/>
      <c r="E39" s="342"/>
      <c r="F39" s="114" t="str">
        <f>MID($N$78,1,1)</f>
        <v>ｵ</v>
      </c>
      <c r="G39" s="109" t="str">
        <f>MID($N$78,2,1)</f>
        <v>ｶ</v>
      </c>
      <c r="H39" s="109" t="str">
        <f>MID($N$78,3,1)</f>
        <v>ﾀ</v>
      </c>
      <c r="I39" s="109" t="str">
        <f>MID($N$78,4,1)</f>
        <v>ﾞ</v>
      </c>
      <c r="J39" s="109" t="str">
        <f>MID($N$78,5,1)</f>
        <v>ｲ</v>
      </c>
      <c r="K39" s="109" t="str">
        <f>MID($N$78,6,1)</f>
        <v xml:space="preserve"> </v>
      </c>
      <c r="L39" s="109" t="str">
        <f>MID($N$78,7,1)</f>
        <v>ﾊ</v>
      </c>
      <c r="M39" s="109" t="str">
        <f>MID($N$78,8,1)</f>
        <v>ﾅ</v>
      </c>
      <c r="N39" s="109" t="str">
        <f>MID($N$78,9,1)</f>
        <v>ｺ</v>
      </c>
      <c r="O39" s="109" t="str">
        <f>MID($N$78,10,1)</f>
        <v/>
      </c>
      <c r="P39" s="109" t="str">
        <f>MID($N$78,11,1)</f>
        <v/>
      </c>
      <c r="Q39" s="109" t="str">
        <f>MID($N$78,12,1)</f>
        <v/>
      </c>
      <c r="R39" s="109" t="str">
        <f>MID($N$78,13,1)</f>
        <v/>
      </c>
      <c r="S39" s="109" t="str">
        <f>MID($N$78,14,1)</f>
        <v/>
      </c>
      <c r="T39" s="109" t="str">
        <f>MID($N$78,15,1)</f>
        <v/>
      </c>
      <c r="U39" s="109" t="str">
        <f>MID($N$78,16,1)</f>
        <v/>
      </c>
      <c r="V39" s="109" t="str">
        <f>MID($N$78,17,1)</f>
        <v/>
      </c>
      <c r="W39" s="109" t="str">
        <f>MID($N$78,18,1)</f>
        <v/>
      </c>
      <c r="X39" s="109" t="str">
        <f>MID($N$78,19,1)</f>
        <v/>
      </c>
      <c r="Y39" s="109" t="str">
        <f>MID($N$78,20,1)</f>
        <v/>
      </c>
      <c r="Z39" s="114" t="str">
        <f>MID($N$80,1,1)</f>
        <v>4</v>
      </c>
      <c r="AA39" s="109" t="str">
        <f>MID($N$80,2,1)</f>
        <v>0</v>
      </c>
      <c r="AB39" s="109" t="str">
        <f>MID($N$80,3,1)</f>
        <v>3</v>
      </c>
      <c r="AC39" s="109" t="str">
        <f>MID($N$80,4,1)</f>
        <v>0</v>
      </c>
      <c r="AD39" s="109" t="str">
        <f>MID($N$80,5,1)</f>
        <v>1</v>
      </c>
      <c r="AE39" s="109" t="str">
        <f>MID($N$80,6,1)</f>
        <v>2</v>
      </c>
      <c r="AF39" s="115" t="str">
        <f>MID($N$80,7,1)</f>
        <v>3</v>
      </c>
      <c r="AG39" s="116" t="str">
        <f>MID($N$81,1,1)</f>
        <v>1</v>
      </c>
      <c r="AH39" s="109" t="str">
        <f>MID($N$81,2,1)</f>
        <v>2</v>
      </c>
      <c r="AI39" s="109" t="str">
        <f>MID($N$81,3,1)</f>
        <v>3</v>
      </c>
      <c r="AJ39" s="109" t="str">
        <f>MID($N$81,4,1)</f>
        <v>4</v>
      </c>
      <c r="AK39" s="109" t="str">
        <f>MID($N$81,5,1)</f>
        <v>5</v>
      </c>
      <c r="AL39" s="109" t="str">
        <f>MID($N$81,6,1)</f>
        <v>6</v>
      </c>
      <c r="AM39" s="109" t="str">
        <f>MID($N$81,7,1)</f>
        <v>7</v>
      </c>
      <c r="AN39" s="109" t="str">
        <f>MID($N$81,8,1)</f>
        <v>8</v>
      </c>
      <c r="AO39" s="109" t="str">
        <f>MID($N$81,9,1)</f>
        <v>9</v>
      </c>
      <c r="AP39" s="109" t="str">
        <f>MID($N$81,10,1)</f>
        <v>0</v>
      </c>
    </row>
    <row r="40" spans="1:45" s="62" customFormat="1" ht="10.5" customHeight="1" x14ac:dyDescent="0.15">
      <c r="A40" s="378"/>
      <c r="B40" s="379"/>
      <c r="C40" s="380"/>
      <c r="D40" s="343" t="s">
        <v>27</v>
      </c>
      <c r="E40" s="344"/>
      <c r="F40" s="343" t="s">
        <v>28</v>
      </c>
      <c r="G40" s="347"/>
      <c r="H40" s="81"/>
      <c r="I40" s="81"/>
      <c r="J40" s="81"/>
      <c r="K40" s="81"/>
      <c r="L40" s="81"/>
      <c r="M40" s="81"/>
      <c r="N40" s="81"/>
      <c r="O40" s="347" t="s">
        <v>29</v>
      </c>
      <c r="P40" s="347"/>
      <c r="Q40" s="347"/>
      <c r="R40" s="81"/>
      <c r="S40" s="65"/>
      <c r="T40" s="65"/>
      <c r="U40" s="65"/>
      <c r="V40" s="65"/>
      <c r="W40" s="65"/>
      <c r="X40" s="65"/>
      <c r="Y40" s="66"/>
      <c r="Z40" s="8"/>
      <c r="AA40" s="8"/>
      <c r="AB40" s="8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8"/>
      <c r="AN40" s="8"/>
      <c r="AO40" s="8"/>
      <c r="AP40" s="8"/>
    </row>
    <row r="41" spans="1:45" s="62" customFormat="1" ht="19.5" customHeight="1" x14ac:dyDescent="0.15">
      <c r="A41" s="345"/>
      <c r="B41" s="381"/>
      <c r="C41" s="346"/>
      <c r="D41" s="345"/>
      <c r="E41" s="346"/>
      <c r="F41" s="67"/>
      <c r="G41" s="367" t="str">
        <f>IF(N79="","",N79)</f>
        <v>岡大</v>
      </c>
      <c r="H41" s="367"/>
      <c r="I41" s="367"/>
      <c r="J41" s="367"/>
      <c r="K41" s="367"/>
      <c r="L41" s="367"/>
      <c r="M41" s="367"/>
      <c r="N41" s="367"/>
      <c r="O41" s="367"/>
      <c r="P41" s="68"/>
      <c r="Q41" s="367" t="str">
        <f>IF(T79="","",T79)</f>
        <v>花子</v>
      </c>
      <c r="R41" s="367"/>
      <c r="S41" s="367"/>
      <c r="T41" s="367"/>
      <c r="U41" s="367"/>
      <c r="V41" s="367"/>
      <c r="W41" s="367"/>
      <c r="X41" s="367"/>
      <c r="Y41" s="368"/>
      <c r="Z41" s="8"/>
      <c r="AA41" s="8"/>
      <c r="AB41" s="8"/>
      <c r="AC41" s="171" t="s">
        <v>192</v>
      </c>
      <c r="AD41" s="171"/>
      <c r="AE41" s="171"/>
      <c r="AF41" s="171"/>
      <c r="AG41" s="171"/>
      <c r="AH41" s="171"/>
      <c r="AI41" s="171"/>
      <c r="AJ41" s="171"/>
      <c r="AK41" s="171"/>
      <c r="AL41" s="171"/>
      <c r="AM41" s="8"/>
      <c r="AN41" s="8"/>
      <c r="AO41" s="8"/>
      <c r="AP41" s="8"/>
    </row>
    <row r="42" spans="1:45" ht="15" customHeight="1" x14ac:dyDescent="0.15">
      <c r="A42" s="369" t="s">
        <v>53</v>
      </c>
      <c r="B42" s="370"/>
      <c r="C42" s="371"/>
      <c r="D42" s="334" t="s">
        <v>31</v>
      </c>
      <c r="E42" s="334"/>
      <c r="F42" s="58">
        <v>19</v>
      </c>
      <c r="G42" s="58">
        <v>20</v>
      </c>
      <c r="H42" s="58">
        <v>21</v>
      </c>
      <c r="I42" s="58"/>
      <c r="J42" s="58">
        <v>22</v>
      </c>
      <c r="K42" s="58">
        <v>23</v>
      </c>
      <c r="L42" s="58">
        <v>24</v>
      </c>
      <c r="M42" s="58">
        <v>25</v>
      </c>
      <c r="N42" s="58">
        <v>26</v>
      </c>
      <c r="O42" s="58">
        <v>27</v>
      </c>
      <c r="P42" s="58">
        <v>28</v>
      </c>
      <c r="Q42" s="58">
        <v>29</v>
      </c>
      <c r="R42" s="58">
        <v>30</v>
      </c>
      <c r="S42" s="58">
        <v>31</v>
      </c>
      <c r="T42" s="58">
        <v>32</v>
      </c>
      <c r="U42" s="58">
        <v>33</v>
      </c>
      <c r="V42" s="58">
        <v>34</v>
      </c>
      <c r="W42" s="58">
        <v>35</v>
      </c>
      <c r="X42" s="58">
        <v>36</v>
      </c>
      <c r="Y42" s="58">
        <v>37</v>
      </c>
      <c r="Z42" s="58">
        <v>38</v>
      </c>
      <c r="AA42" s="58">
        <v>39</v>
      </c>
      <c r="AB42" s="58">
        <v>40</v>
      </c>
      <c r="AC42" s="58">
        <v>41</v>
      </c>
      <c r="AD42" s="58">
        <v>42</v>
      </c>
      <c r="AE42" s="58">
        <v>43</v>
      </c>
      <c r="AF42" s="58">
        <v>44</v>
      </c>
      <c r="AG42" s="58">
        <v>45</v>
      </c>
      <c r="AH42" s="58">
        <v>46</v>
      </c>
      <c r="AI42" s="58">
        <v>47</v>
      </c>
      <c r="AJ42" s="58">
        <v>48</v>
      </c>
      <c r="AK42" s="58">
        <v>49</v>
      </c>
      <c r="AL42" s="58">
        <v>50</v>
      </c>
      <c r="AM42" s="58">
        <v>51</v>
      </c>
      <c r="AN42" s="58">
        <v>52</v>
      </c>
      <c r="AO42" s="58">
        <v>53</v>
      </c>
      <c r="AP42" s="58">
        <v>54</v>
      </c>
      <c r="AQ42" s="58">
        <v>55</v>
      </c>
      <c r="AR42" s="58">
        <v>56</v>
      </c>
      <c r="AS42" s="58">
        <v>57</v>
      </c>
    </row>
    <row r="43" spans="1:45" ht="24.75" customHeight="1" x14ac:dyDescent="0.15">
      <c r="A43" s="372"/>
      <c r="B43" s="373"/>
      <c r="C43" s="374"/>
      <c r="D43" s="334"/>
      <c r="E43" s="334"/>
      <c r="F43" s="108" t="str">
        <f>MID($N$83,1,1)</f>
        <v>1</v>
      </c>
      <c r="G43" s="108" t="str">
        <f>MID($N$83,2,1)</f>
        <v>0</v>
      </c>
      <c r="H43" s="108" t="str">
        <f>MID($N$83,3,1)</f>
        <v>2</v>
      </c>
      <c r="I43" s="69" t="s">
        <v>32</v>
      </c>
      <c r="J43" s="108" t="str">
        <f>MID($N$83,4,1)</f>
        <v>8</v>
      </c>
      <c r="K43" s="108" t="str">
        <f>MID($N$83,5,1)</f>
        <v>0</v>
      </c>
      <c r="L43" s="108" t="str">
        <f>MID($N$83,6,1)</f>
        <v>8</v>
      </c>
      <c r="M43" s="108" t="str">
        <f>MID($N$83,7,1)</f>
        <v>2</v>
      </c>
      <c r="N43" s="108" t="str">
        <f>MID($N$84,1,1)</f>
        <v>ﾄ</v>
      </c>
      <c r="O43" s="108" t="str">
        <f>MID($N$84,2,1)</f>
        <v>ｳ</v>
      </c>
      <c r="P43" s="108" t="str">
        <f>MID($N$84,3,1)</f>
        <v>ｷ</v>
      </c>
      <c r="Q43" s="108" t="str">
        <f>MID($N$84,4,1)</f>
        <v>ｮ</v>
      </c>
      <c r="R43" s="108" t="str">
        <f>MID($N$84,5,1)</f>
        <v>ｳ</v>
      </c>
      <c r="S43" s="108" t="str">
        <f>MID($N$84,6,1)</f>
        <v>ﾄ</v>
      </c>
      <c r="T43" s="108" t="str">
        <f>MID($N$84,7,1)</f>
        <v xml:space="preserve"> </v>
      </c>
      <c r="U43" s="108" t="str">
        <f>MID($N$84,8,1)</f>
        <v>ﾁ</v>
      </c>
      <c r="V43" s="108" t="str">
        <f>MID($N$84,9,1)</f>
        <v>ﾖ</v>
      </c>
      <c r="W43" s="108" t="str">
        <f>MID($N$84,10,1)</f>
        <v>ﾀ</v>
      </c>
      <c r="X43" s="108" t="str">
        <f>MID($N$84,11,1)</f>
        <v>ﾞ</v>
      </c>
      <c r="Y43" s="108" t="str">
        <f>MID($N$84,12,1)</f>
        <v>ｸ</v>
      </c>
      <c r="Z43" s="108" t="str">
        <f>MID($N$84,13,1)</f>
        <v/>
      </c>
      <c r="AA43" s="108" t="str">
        <f>MID($N$84,14,1)</f>
        <v/>
      </c>
      <c r="AB43" s="108" t="str">
        <f>MID($N$84,15,1)</f>
        <v/>
      </c>
      <c r="AC43" s="108" t="str">
        <f>MID($N$84,16,1)</f>
        <v/>
      </c>
      <c r="AD43" s="108" t="str">
        <f>MID($N$84,17,1)</f>
        <v/>
      </c>
      <c r="AE43" s="108" t="str">
        <f>MID($N$84,18,1)</f>
        <v/>
      </c>
      <c r="AF43" s="108" t="str">
        <f>MID($N$84,19,1)</f>
        <v/>
      </c>
      <c r="AG43" s="108" t="str">
        <f>MID($N$84,20,1)</f>
        <v/>
      </c>
      <c r="AH43" s="108" t="str">
        <f>MID($N$84,21,1)</f>
        <v/>
      </c>
      <c r="AI43" s="108" t="str">
        <f>MID($N$84,22,1)</f>
        <v/>
      </c>
      <c r="AJ43" s="108" t="str">
        <f>MID($N$84,23,1)</f>
        <v/>
      </c>
      <c r="AK43" s="108" t="str">
        <f>MID($N$84,24,1)</f>
        <v/>
      </c>
      <c r="AL43" s="108" t="str">
        <f>MID($N$84,25,1)</f>
        <v/>
      </c>
      <c r="AM43" s="108" t="str">
        <f>MID($N$84,26,1)</f>
        <v/>
      </c>
      <c r="AN43" s="108" t="str">
        <f>MID($N$84,27,1)</f>
        <v/>
      </c>
      <c r="AO43" s="108" t="str">
        <f>MID($N$84,28,1)</f>
        <v/>
      </c>
      <c r="AP43" s="108" t="str">
        <f>MID($N$84,29,1)</f>
        <v/>
      </c>
      <c r="AQ43" s="108" t="str">
        <f>MID($N$84,30,1)</f>
        <v/>
      </c>
      <c r="AR43" s="108" t="str">
        <f>MID($N$84,31,1)</f>
        <v/>
      </c>
      <c r="AS43" s="108" t="str">
        <f>MID($N$84,32,1)</f>
        <v/>
      </c>
    </row>
    <row r="44" spans="1:45" ht="15" customHeight="1" x14ac:dyDescent="0.15">
      <c r="A44" s="372"/>
      <c r="B44" s="373"/>
      <c r="C44" s="374"/>
      <c r="D44" s="335" t="s">
        <v>33</v>
      </c>
      <c r="E44" s="335"/>
      <c r="F44" s="325" t="s">
        <v>34</v>
      </c>
      <c r="G44" s="326"/>
      <c r="H44" s="326"/>
      <c r="I44" s="326"/>
      <c r="J44" s="326"/>
      <c r="K44" s="326"/>
      <c r="L44" s="326"/>
      <c r="M44" s="70"/>
      <c r="N44" s="360" t="str">
        <f>IF(N85="","",N85)</f>
        <v>東京都千代田区</v>
      </c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1"/>
      <c r="AD44" s="361"/>
      <c r="AE44" s="364" t="s">
        <v>54</v>
      </c>
      <c r="AF44" s="364"/>
      <c r="AG44" s="364"/>
      <c r="AH44" s="364"/>
      <c r="AI44" s="364"/>
      <c r="AJ44" s="364"/>
      <c r="AK44" s="364"/>
      <c r="AL44" s="364"/>
      <c r="AM44" s="364"/>
      <c r="AN44" s="364"/>
      <c r="AO44" s="364"/>
      <c r="AP44" s="364"/>
      <c r="AQ44" s="364"/>
      <c r="AR44" s="364"/>
      <c r="AS44" s="365"/>
    </row>
    <row r="45" spans="1:45" ht="15" customHeight="1" x14ac:dyDescent="0.15">
      <c r="A45" s="375"/>
      <c r="B45" s="376"/>
      <c r="C45" s="377"/>
      <c r="D45" s="336"/>
      <c r="E45" s="336"/>
      <c r="F45" s="331"/>
      <c r="G45" s="332"/>
      <c r="H45" s="332"/>
      <c r="I45" s="332"/>
      <c r="J45" s="332"/>
      <c r="K45" s="332"/>
      <c r="L45" s="332"/>
      <c r="M45" s="73"/>
      <c r="N45" s="362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74" t="s">
        <v>35</v>
      </c>
      <c r="AF45" s="354" t="s">
        <v>36</v>
      </c>
      <c r="AG45" s="354"/>
      <c r="AH45" s="354"/>
      <c r="AI45" s="354"/>
      <c r="AJ45" s="354"/>
      <c r="AK45" s="354"/>
      <c r="AL45" s="354"/>
      <c r="AM45" s="354"/>
      <c r="AN45" s="354"/>
      <c r="AO45" s="354"/>
      <c r="AP45" s="354"/>
      <c r="AQ45" s="354"/>
      <c r="AR45" s="354"/>
      <c r="AS45" s="75" t="s">
        <v>37</v>
      </c>
    </row>
    <row r="46" spans="1:45" ht="15" customHeight="1" x14ac:dyDescent="0.15">
      <c r="A46" s="309" t="s">
        <v>55</v>
      </c>
      <c r="B46" s="366"/>
      <c r="C46" s="366"/>
      <c r="D46" s="334" t="s">
        <v>39</v>
      </c>
      <c r="E46" s="334"/>
      <c r="F46" s="76">
        <v>19</v>
      </c>
      <c r="G46" s="58">
        <v>20</v>
      </c>
      <c r="H46" s="58">
        <v>21</v>
      </c>
      <c r="I46" s="58">
        <v>22</v>
      </c>
      <c r="J46" s="58">
        <v>23</v>
      </c>
      <c r="K46" s="58">
        <v>24</v>
      </c>
      <c r="L46" s="58">
        <v>25</v>
      </c>
      <c r="M46" s="58">
        <v>26</v>
      </c>
      <c r="N46" s="58">
        <v>27</v>
      </c>
      <c r="O46" s="58">
        <v>28</v>
      </c>
      <c r="P46" s="58">
        <v>29</v>
      </c>
      <c r="Q46" s="58">
        <v>30</v>
      </c>
      <c r="R46" s="58">
        <v>31</v>
      </c>
      <c r="S46" s="58">
        <v>32</v>
      </c>
      <c r="T46" s="58">
        <v>33</v>
      </c>
      <c r="U46" s="58">
        <v>34</v>
      </c>
      <c r="V46" s="58">
        <v>35</v>
      </c>
      <c r="W46" s="58">
        <v>36</v>
      </c>
      <c r="X46" s="58">
        <v>37</v>
      </c>
      <c r="Y46" s="58">
        <v>38</v>
      </c>
      <c r="Z46" s="58">
        <v>39</v>
      </c>
      <c r="AA46" s="58">
        <v>40</v>
      </c>
      <c r="AB46" s="58">
        <v>41</v>
      </c>
      <c r="AC46" s="58">
        <v>42</v>
      </c>
      <c r="AD46" s="58">
        <v>43</v>
      </c>
      <c r="AE46" s="58">
        <v>44</v>
      </c>
      <c r="AF46" s="58">
        <v>45</v>
      </c>
      <c r="AG46" s="58">
        <v>46</v>
      </c>
      <c r="AH46" s="58">
        <v>47</v>
      </c>
      <c r="AI46" s="58">
        <v>48</v>
      </c>
      <c r="AJ46" s="58">
        <v>49</v>
      </c>
      <c r="AK46" s="58">
        <v>50</v>
      </c>
    </row>
    <row r="47" spans="1:45" ht="24.75" customHeight="1" x14ac:dyDescent="0.15">
      <c r="A47" s="366"/>
      <c r="B47" s="366"/>
      <c r="C47" s="366"/>
      <c r="D47" s="334"/>
      <c r="E47" s="334"/>
      <c r="F47" s="114" t="str">
        <f>MID($N$86,1,1)</f>
        <v>ｸ</v>
      </c>
      <c r="G47" s="108" t="str">
        <f>MID($N$86,2,1)</f>
        <v>ﾀ</v>
      </c>
      <c r="H47" s="108" t="str">
        <f>MID($N$86,3,1)</f>
        <v>ﾞ</v>
      </c>
      <c r="I47" s="108" t="str">
        <f>MID($N$86,4,1)</f>
        <v>ﾝ</v>
      </c>
      <c r="J47" s="108" t="str">
        <f>MID($N$86,5,1)</f>
        <v>ﾐ</v>
      </c>
      <c r="K47" s="108" t="str">
        <f>MID($N$86,6,1)</f>
        <v>ﾅ</v>
      </c>
      <c r="L47" s="108" t="str">
        <f>MID($N$86,7,1)</f>
        <v>ﾐ</v>
      </c>
      <c r="M47" s="108" t="str">
        <f>MID($N$86,8,1)</f>
        <v xml:space="preserve"> </v>
      </c>
      <c r="N47" s="108" t="str">
        <f>MID($N$86,9,1)</f>
        <v>1</v>
      </c>
      <c r="O47" s="108" t="str">
        <f>MID($N$86,10,1)</f>
        <v>-</v>
      </c>
      <c r="P47" s="108" t="str">
        <f>MID($N$86,11,1)</f>
        <v>1</v>
      </c>
      <c r="Q47" s="108" t="str">
        <f>MID($N$86,12,1)</f>
        <v>-</v>
      </c>
      <c r="R47" s="108" t="str">
        <f>MID($N$86,13,1)</f>
        <v>1</v>
      </c>
      <c r="S47" s="108" t="str">
        <f>MID($N$86,14,1)</f>
        <v>0</v>
      </c>
      <c r="T47" s="108" t="str">
        <f>MID($N$86,15,1)</f>
        <v/>
      </c>
      <c r="U47" s="108" t="str">
        <f>MID($N$86,16,1)</f>
        <v/>
      </c>
      <c r="V47" s="108" t="str">
        <f>MID($N$86,17,1)</f>
        <v/>
      </c>
      <c r="W47" s="108" t="str">
        <f>MID($N$86,18,1)</f>
        <v/>
      </c>
      <c r="X47" s="108" t="str">
        <f>MID($N$86,19,1)</f>
        <v/>
      </c>
      <c r="Y47" s="108" t="str">
        <f>MID($N$86,20,1)</f>
        <v/>
      </c>
      <c r="Z47" s="108" t="str">
        <f>MID($N$86,21,1)</f>
        <v/>
      </c>
      <c r="AA47" s="108" t="str">
        <f>MID($N$86,22,1)</f>
        <v/>
      </c>
      <c r="AB47" s="108" t="str">
        <f>MID($N$86,23,1)</f>
        <v/>
      </c>
      <c r="AC47" s="108" t="str">
        <f>MID($N$86,24,1)</f>
        <v/>
      </c>
      <c r="AD47" s="108" t="str">
        <f>MID($N$86,25,1)</f>
        <v/>
      </c>
      <c r="AE47" s="108" t="str">
        <f>MID($N$86,26,1)</f>
        <v/>
      </c>
      <c r="AF47" s="108" t="str">
        <f>MID($N$86,27,1)</f>
        <v/>
      </c>
      <c r="AG47" s="108" t="str">
        <f>MID($N$86,28,1)</f>
        <v/>
      </c>
      <c r="AH47" s="108" t="str">
        <f>MID($N$86,29,1)</f>
        <v/>
      </c>
      <c r="AI47" s="108" t="str">
        <f>MID($N$86,30,1)</f>
        <v/>
      </c>
      <c r="AJ47" s="108" t="str">
        <f>MID($N$86,31,1)</f>
        <v/>
      </c>
      <c r="AK47" s="108" t="str">
        <f>MID($N$86,32,1)</f>
        <v/>
      </c>
    </row>
    <row r="48" spans="1:45" ht="15" customHeight="1" x14ac:dyDescent="0.15">
      <c r="A48" s="366"/>
      <c r="B48" s="366"/>
      <c r="C48" s="366"/>
      <c r="D48" s="334" t="s">
        <v>40</v>
      </c>
      <c r="E48" s="334"/>
      <c r="F48" s="360" t="str">
        <f>IF(N87="","",N87)</f>
        <v>九段南1丁目1番10号</v>
      </c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  <c r="AB48" s="361"/>
      <c r="AC48" s="71"/>
      <c r="AD48" s="71"/>
      <c r="AE48" s="71"/>
      <c r="AF48" s="71"/>
      <c r="AG48" s="71"/>
      <c r="AH48" s="71"/>
      <c r="AI48" s="71"/>
      <c r="AJ48" s="71"/>
      <c r="AK48" s="72"/>
    </row>
    <row r="49" spans="1:71" ht="15" customHeight="1" x14ac:dyDescent="0.15">
      <c r="A49" s="366"/>
      <c r="B49" s="366"/>
      <c r="C49" s="366"/>
      <c r="D49" s="334"/>
      <c r="E49" s="334"/>
      <c r="F49" s="362"/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54" t="s">
        <v>41</v>
      </c>
      <c r="AD49" s="354"/>
      <c r="AE49" s="354"/>
      <c r="AF49" s="354"/>
      <c r="AG49" s="354"/>
      <c r="AH49" s="354"/>
      <c r="AI49" s="354"/>
      <c r="AJ49" s="354"/>
      <c r="AK49" s="355"/>
    </row>
    <row r="50" spans="1:71" ht="15" customHeight="1" x14ac:dyDescent="0.15">
      <c r="A50" s="309" t="s">
        <v>56</v>
      </c>
      <c r="B50" s="366"/>
      <c r="C50" s="366"/>
      <c r="D50" s="334" t="s">
        <v>43</v>
      </c>
      <c r="E50" s="334"/>
      <c r="F50" s="76">
        <v>19</v>
      </c>
      <c r="G50" s="58">
        <v>20</v>
      </c>
      <c r="H50" s="58">
        <v>21</v>
      </c>
      <c r="I50" s="58">
        <v>22</v>
      </c>
      <c r="J50" s="58">
        <v>23</v>
      </c>
      <c r="K50" s="58">
        <v>24</v>
      </c>
      <c r="L50" s="58">
        <v>25</v>
      </c>
      <c r="M50" s="58">
        <v>26</v>
      </c>
      <c r="N50" s="58">
        <v>27</v>
      </c>
      <c r="O50" s="58">
        <v>28</v>
      </c>
      <c r="P50" s="58">
        <v>29</v>
      </c>
      <c r="Q50" s="58">
        <v>30</v>
      </c>
      <c r="R50" s="58">
        <v>31</v>
      </c>
      <c r="S50" s="58">
        <v>32</v>
      </c>
      <c r="T50" s="58">
        <v>33</v>
      </c>
      <c r="U50" s="58">
        <v>34</v>
      </c>
      <c r="V50" s="58">
        <v>35</v>
      </c>
      <c r="W50" s="58">
        <v>36</v>
      </c>
      <c r="X50" s="58">
        <v>37</v>
      </c>
      <c r="Y50" s="58">
        <v>38</v>
      </c>
      <c r="Z50" s="58">
        <v>39</v>
      </c>
      <c r="AA50" s="58">
        <v>40</v>
      </c>
      <c r="AB50" s="58">
        <v>41</v>
      </c>
      <c r="AC50" s="58">
        <v>42</v>
      </c>
      <c r="AD50" s="58">
        <v>43</v>
      </c>
      <c r="AE50" s="58">
        <v>44</v>
      </c>
      <c r="AF50" s="58">
        <v>45</v>
      </c>
      <c r="AG50" s="58">
        <v>46</v>
      </c>
      <c r="AH50" s="58">
        <v>47</v>
      </c>
      <c r="AI50" s="58">
        <v>48</v>
      </c>
      <c r="AJ50" s="58">
        <v>49</v>
      </c>
      <c r="AK50" s="58">
        <v>50</v>
      </c>
    </row>
    <row r="51" spans="1:71" ht="24.75" customHeight="1" x14ac:dyDescent="0.15">
      <c r="A51" s="366"/>
      <c r="B51" s="366"/>
      <c r="C51" s="366"/>
      <c r="D51" s="334"/>
      <c r="E51" s="334"/>
      <c r="F51" s="114" t="str">
        <f>MID($N$88,1,1)</f>
        <v>ｸ</v>
      </c>
      <c r="G51" s="108" t="str">
        <f>MID($N$88,2,1)</f>
        <v>ﾀ</v>
      </c>
      <c r="H51" s="108" t="str">
        <f>MID($N$88,3,1)</f>
        <v>ﾞ</v>
      </c>
      <c r="I51" s="108" t="str">
        <f>MID($N$88,4,1)</f>
        <v>ﾝ</v>
      </c>
      <c r="J51" s="108" t="str">
        <f>MID($N$88,5,1)</f>
        <v>ﾐ</v>
      </c>
      <c r="K51" s="108" t="str">
        <f>MID($N$88,6,1)</f>
        <v>ﾅ</v>
      </c>
      <c r="L51" s="108" t="str">
        <f>MID($N$88,7,1)</f>
        <v>ﾐ</v>
      </c>
      <c r="M51" s="108" t="str">
        <f>MID($N$88,8,1)</f>
        <v>ﾏ</v>
      </c>
      <c r="N51" s="108" t="str">
        <f>MID($N$88,9,1)</f>
        <v>ﾝ</v>
      </c>
      <c r="O51" s="108" t="str">
        <f>MID($N$88,10,1)</f>
        <v>ｼ</v>
      </c>
      <c r="P51" s="108" t="str">
        <f>MID($N$88,11,1)</f>
        <v>ｮ</v>
      </c>
      <c r="Q51" s="108" t="str">
        <f>MID($N$88,12,1)</f>
        <v>ﾝ</v>
      </c>
      <c r="R51" s="108" t="str">
        <f>MID($N$88,13,1)</f>
        <v xml:space="preserve"> </v>
      </c>
      <c r="S51" s="108" t="str">
        <f>MID($N$88,14,1)</f>
        <v>1</v>
      </c>
      <c r="T51" s="108" t="str">
        <f>MID($N$88,15,1)</f>
        <v>0</v>
      </c>
      <c r="U51" s="108" t="str">
        <f>MID($N$88,16,1)</f>
        <v>5</v>
      </c>
      <c r="V51" s="108" t="str">
        <f>MID($N$88,17,1)</f>
        <v/>
      </c>
      <c r="W51" s="108" t="str">
        <f>MID($N$88,18,1)</f>
        <v/>
      </c>
      <c r="X51" s="108" t="str">
        <f>MID($N$88,19,1)</f>
        <v/>
      </c>
      <c r="Y51" s="108" t="str">
        <f>MID($N$88,20,1)</f>
        <v/>
      </c>
      <c r="Z51" s="108" t="str">
        <f>MID($N$88,21,1)</f>
        <v/>
      </c>
      <c r="AA51" s="108" t="str">
        <f>MID($N$88,22,1)</f>
        <v/>
      </c>
      <c r="AB51" s="108" t="str">
        <f>MID($N$88,23,1)</f>
        <v/>
      </c>
      <c r="AC51" s="108" t="str">
        <f>MID($N$88,24,1)</f>
        <v/>
      </c>
      <c r="AD51" s="108" t="str">
        <f>MID($N$88,25,1)</f>
        <v/>
      </c>
      <c r="AE51" s="108" t="str">
        <f>MID($N$88,26,1)</f>
        <v/>
      </c>
      <c r="AF51" s="108" t="str">
        <f>MID($N$88,27,1)</f>
        <v/>
      </c>
      <c r="AG51" s="108" t="str">
        <f>MID($N$88,28,1)</f>
        <v/>
      </c>
      <c r="AH51" s="108" t="str">
        <f>MID($N$88,29,1)</f>
        <v/>
      </c>
      <c r="AI51" s="108" t="str">
        <f>MID($N$88,30,1)</f>
        <v/>
      </c>
      <c r="AJ51" s="108" t="str">
        <f>MID($N$88,31,1)</f>
        <v/>
      </c>
      <c r="AK51" s="108" t="str">
        <f>MID($N$88,32,1)</f>
        <v/>
      </c>
    </row>
    <row r="52" spans="1:71" ht="15" customHeight="1" x14ac:dyDescent="0.15">
      <c r="A52" s="366"/>
      <c r="B52" s="366"/>
      <c r="C52" s="366"/>
      <c r="D52" s="334" t="s">
        <v>44</v>
      </c>
      <c r="E52" s="334"/>
      <c r="F52" s="360" t="str">
        <f>IF(N89="","",N89)</f>
        <v>九段南ﾏﾝｼｮﾝ 105</v>
      </c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2"/>
    </row>
    <row r="53" spans="1:71" ht="15" customHeight="1" x14ac:dyDescent="0.15">
      <c r="A53" s="366"/>
      <c r="B53" s="366"/>
      <c r="C53" s="366"/>
      <c r="D53" s="334"/>
      <c r="E53" s="334"/>
      <c r="F53" s="362"/>
      <c r="G53" s="363"/>
      <c r="H53" s="363"/>
      <c r="I53" s="363"/>
      <c r="J53" s="363"/>
      <c r="K53" s="363"/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54" t="s">
        <v>45</v>
      </c>
      <c r="X53" s="354"/>
      <c r="Y53" s="354"/>
      <c r="Z53" s="354"/>
      <c r="AA53" s="354"/>
      <c r="AB53" s="354"/>
      <c r="AC53" s="354"/>
      <c r="AD53" s="354"/>
      <c r="AE53" s="354"/>
      <c r="AF53" s="354"/>
      <c r="AG53" s="354"/>
      <c r="AH53" s="354"/>
      <c r="AI53" s="354"/>
      <c r="AJ53" s="354"/>
      <c r="AK53" s="355"/>
    </row>
    <row r="58" spans="1:71" ht="18" customHeight="1" x14ac:dyDescent="0.15"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</row>
    <row r="59" spans="1:71" s="83" customFormat="1" ht="18" customHeight="1" x14ac:dyDescent="0.15">
      <c r="B59" s="117" t="s">
        <v>77</v>
      </c>
      <c r="C59" s="117"/>
      <c r="D59" s="117"/>
      <c r="E59" s="117"/>
      <c r="F59" s="117"/>
      <c r="G59" s="117"/>
      <c r="H59" s="117"/>
      <c r="I59" s="117"/>
      <c r="J59" s="117"/>
      <c r="K59" s="117"/>
      <c r="L59" s="84"/>
      <c r="M59" s="84"/>
      <c r="N59" s="85"/>
      <c r="O59" s="85"/>
      <c r="P59" s="85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</row>
    <row r="60" spans="1:71" ht="18" customHeight="1" x14ac:dyDescent="0.15">
      <c r="B60" s="118" t="s">
        <v>146</v>
      </c>
      <c r="C60" s="118"/>
      <c r="D60" s="118"/>
      <c r="E60" s="119"/>
      <c r="F60" s="120"/>
      <c r="G60" s="120"/>
      <c r="H60" s="120"/>
      <c r="I60" s="120"/>
      <c r="J60" s="120"/>
      <c r="K60" s="120"/>
      <c r="L60" s="82"/>
      <c r="M60" s="82"/>
      <c r="N60" s="397" t="s">
        <v>149</v>
      </c>
      <c r="O60" s="397"/>
      <c r="P60" s="397"/>
      <c r="Q60" s="397"/>
      <c r="R60" s="397"/>
      <c r="S60" s="397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</row>
    <row r="61" spans="1:71" ht="22.5" customHeight="1" x14ac:dyDescent="0.15">
      <c r="B61" s="118" t="s">
        <v>57</v>
      </c>
      <c r="C61" s="118"/>
      <c r="D61" s="118"/>
      <c r="E61" s="119"/>
      <c r="F61" s="120"/>
      <c r="G61" s="120"/>
      <c r="H61" s="120"/>
      <c r="I61" s="120"/>
      <c r="J61" s="120"/>
      <c r="K61" s="120"/>
      <c r="L61" s="62"/>
      <c r="M61" s="62"/>
      <c r="N61" s="383">
        <v>44602</v>
      </c>
      <c r="O61" s="384"/>
      <c r="P61" s="384"/>
      <c r="Q61" s="384"/>
      <c r="R61" s="384"/>
      <c r="S61" s="385"/>
      <c r="T61" s="386"/>
      <c r="U61" s="387"/>
      <c r="V61" s="87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88"/>
      <c r="AL61" s="89"/>
      <c r="AM61" s="89"/>
      <c r="AN61" s="89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88"/>
      <c r="BA61" s="88"/>
      <c r="BB61" s="88"/>
      <c r="BC61" s="88"/>
      <c r="BD61" s="88"/>
      <c r="BE61" s="89"/>
      <c r="BF61" s="89"/>
      <c r="BG61" s="89"/>
      <c r="BH61" s="62"/>
      <c r="BI61" s="62"/>
      <c r="BJ61" s="62"/>
      <c r="BK61" s="62"/>
      <c r="BL61" s="62"/>
      <c r="BM61" s="62"/>
      <c r="BN61" s="62"/>
      <c r="BO61" s="62"/>
    </row>
    <row r="62" spans="1:71" ht="22.5" customHeight="1" x14ac:dyDescent="0.15">
      <c r="B62" s="118" t="s">
        <v>58</v>
      </c>
      <c r="C62" s="120"/>
      <c r="D62" s="118"/>
      <c r="E62" s="119"/>
      <c r="F62" s="120"/>
      <c r="G62" s="120"/>
      <c r="H62" s="120"/>
      <c r="I62" s="120"/>
      <c r="J62" s="120"/>
      <c r="K62" s="120"/>
      <c r="L62" s="62"/>
      <c r="M62" s="62"/>
      <c r="N62" s="388" t="s">
        <v>162</v>
      </c>
      <c r="O62" s="388"/>
      <c r="P62" s="388"/>
      <c r="Q62" s="388"/>
      <c r="R62" s="388"/>
      <c r="S62" s="126" t="s">
        <v>185</v>
      </c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90"/>
      <c r="AH62" s="90"/>
      <c r="AI62" s="91"/>
      <c r="AJ62" s="91"/>
      <c r="AK62" s="91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92"/>
      <c r="BA62" s="92"/>
      <c r="BB62" s="91"/>
      <c r="BC62" s="91"/>
      <c r="BD62" s="91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</row>
    <row r="63" spans="1:71" ht="22.5" customHeight="1" x14ac:dyDescent="0.15">
      <c r="B63" s="118" t="s">
        <v>59</v>
      </c>
      <c r="C63" s="120"/>
      <c r="D63" s="118"/>
      <c r="E63" s="119"/>
      <c r="F63" s="120"/>
      <c r="G63" s="120"/>
      <c r="H63" s="120"/>
      <c r="I63" s="120"/>
      <c r="J63" s="120"/>
      <c r="K63" s="120"/>
      <c r="L63" s="62"/>
      <c r="M63" s="62"/>
      <c r="N63" s="388" t="s">
        <v>181</v>
      </c>
      <c r="O63" s="388"/>
      <c r="P63" s="388"/>
      <c r="Q63" s="388"/>
      <c r="R63" s="388"/>
      <c r="S63" s="126" t="s">
        <v>182</v>
      </c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90"/>
      <c r="AH63" s="90"/>
      <c r="AI63" s="93"/>
      <c r="AJ63" s="93"/>
      <c r="AK63" s="93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90"/>
      <c r="BA63" s="90"/>
      <c r="BB63" s="93"/>
      <c r="BC63" s="93"/>
      <c r="BD63" s="93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</row>
    <row r="64" spans="1:71" s="1" customFormat="1" ht="22.5" customHeight="1" x14ac:dyDescent="0.15">
      <c r="B64" s="131" t="s">
        <v>193</v>
      </c>
      <c r="C64" s="151"/>
      <c r="D64" s="152"/>
      <c r="E64" s="150"/>
      <c r="F64" s="152"/>
      <c r="G64" s="152"/>
      <c r="H64" s="152"/>
      <c r="I64" s="152"/>
      <c r="J64" s="152"/>
      <c r="K64" s="150"/>
      <c r="L64" s="38"/>
      <c r="M64" s="38"/>
      <c r="N64" s="172" t="s">
        <v>195</v>
      </c>
      <c r="O64" s="172"/>
      <c r="P64" s="172"/>
      <c r="Q64" s="172"/>
      <c r="R64" s="172"/>
      <c r="S64" s="172"/>
      <c r="T64" s="172"/>
      <c r="U64" s="172"/>
      <c r="V64" s="145" t="s">
        <v>194</v>
      </c>
      <c r="W64" s="153"/>
      <c r="X64" s="153"/>
      <c r="Y64" s="145"/>
      <c r="Z64" s="154"/>
      <c r="AA64" s="154"/>
      <c r="AB64" s="154"/>
      <c r="AC64" s="154"/>
      <c r="AD64" s="154"/>
      <c r="AE64" s="154"/>
      <c r="AF64" s="8"/>
      <c r="AG64" s="34"/>
      <c r="AH64" s="34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8"/>
      <c r="AX64" s="8"/>
      <c r="AY64" s="8"/>
      <c r="AZ64" s="34"/>
      <c r="BA64" s="34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</row>
    <row r="65" spans="2:98" ht="22.5" customHeight="1" x14ac:dyDescent="0.15">
      <c r="B65" s="118" t="s">
        <v>60</v>
      </c>
      <c r="C65" s="120"/>
      <c r="D65" s="118" t="s">
        <v>61</v>
      </c>
      <c r="E65" s="119"/>
      <c r="F65" s="120"/>
      <c r="G65" s="120"/>
      <c r="H65" s="120"/>
      <c r="I65" s="120"/>
      <c r="J65" s="120"/>
      <c r="K65" s="119"/>
      <c r="L65" s="94"/>
      <c r="M65" s="94"/>
      <c r="N65" s="389" t="s">
        <v>164</v>
      </c>
      <c r="O65" s="390"/>
      <c r="P65" s="390"/>
      <c r="Q65" s="390"/>
      <c r="R65" s="391"/>
      <c r="S65" s="392"/>
      <c r="T65" s="392"/>
      <c r="U65" s="392"/>
      <c r="V65" s="392"/>
      <c r="W65" s="392"/>
      <c r="X65" s="392"/>
      <c r="Y65" s="393"/>
      <c r="Z65" s="126" t="s">
        <v>83</v>
      </c>
      <c r="AA65" s="62"/>
      <c r="AB65" s="62"/>
      <c r="AC65" s="62"/>
      <c r="AD65" s="62"/>
      <c r="AE65" s="62"/>
      <c r="AF65" s="62"/>
      <c r="AG65" s="91"/>
      <c r="AH65" s="91"/>
      <c r="AI65" s="91"/>
      <c r="AJ65" s="91"/>
      <c r="AK65" s="95"/>
      <c r="AL65" s="95"/>
      <c r="AM65" s="95"/>
      <c r="AN65" s="95"/>
      <c r="AO65" s="95"/>
      <c r="AP65" s="95"/>
      <c r="AQ65" s="95"/>
      <c r="AR65" s="95"/>
      <c r="AS65" s="62"/>
      <c r="AT65" s="62"/>
      <c r="AU65" s="62"/>
      <c r="AV65" s="62"/>
      <c r="AW65" s="62"/>
      <c r="AX65" s="62"/>
      <c r="AY65" s="62"/>
      <c r="AZ65" s="91"/>
      <c r="BA65" s="91"/>
      <c r="BB65" s="91"/>
      <c r="BC65" s="91"/>
      <c r="BD65" s="95"/>
      <c r="BE65" s="95"/>
      <c r="BF65" s="95"/>
      <c r="BG65" s="95"/>
      <c r="BH65" s="95"/>
      <c r="BI65" s="95"/>
      <c r="BJ65" s="95"/>
      <c r="BK65" s="95"/>
      <c r="BL65" s="62"/>
      <c r="BM65" s="62"/>
      <c r="BN65" s="62"/>
      <c r="BO65" s="62"/>
    </row>
    <row r="66" spans="2:98" ht="22.5" customHeight="1" x14ac:dyDescent="0.15">
      <c r="B66" s="119"/>
      <c r="C66" s="118" t="s">
        <v>62</v>
      </c>
      <c r="D66" s="120"/>
      <c r="E66" s="120"/>
      <c r="F66" s="120"/>
      <c r="G66" s="119" t="s">
        <v>63</v>
      </c>
      <c r="H66" s="120"/>
      <c r="I66" s="119" t="s">
        <v>64</v>
      </c>
      <c r="J66" s="120"/>
      <c r="K66" s="119"/>
      <c r="L66" s="94"/>
      <c r="M66" s="94"/>
      <c r="N66" s="394" t="s">
        <v>165</v>
      </c>
      <c r="O66" s="395"/>
      <c r="P66" s="395"/>
      <c r="Q66" s="395"/>
      <c r="R66" s="395"/>
      <c r="S66" s="396"/>
      <c r="T66" s="394" t="s">
        <v>166</v>
      </c>
      <c r="U66" s="395"/>
      <c r="V66" s="395"/>
      <c r="W66" s="395"/>
      <c r="X66" s="395"/>
      <c r="Y66" s="396"/>
      <c r="Z66" s="126" t="s">
        <v>82</v>
      </c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1"/>
      <c r="AL66" s="62"/>
      <c r="AM66" s="96"/>
      <c r="AN66" s="96"/>
      <c r="AO66" s="63"/>
      <c r="AP66" s="96"/>
      <c r="AQ66" s="91"/>
      <c r="AR66" s="62"/>
      <c r="AS66" s="62"/>
      <c r="AT66" s="62"/>
      <c r="AU66" s="62"/>
      <c r="AV66" s="62"/>
      <c r="AW66" s="62"/>
      <c r="AX66" s="62"/>
      <c r="AY66" s="62"/>
      <c r="AZ66" s="96"/>
      <c r="BA66" s="96"/>
      <c r="BB66" s="63"/>
      <c r="BC66" s="96"/>
      <c r="BD66" s="91"/>
      <c r="BE66" s="62"/>
      <c r="BF66" s="96"/>
      <c r="BG66" s="96"/>
      <c r="BH66" s="63"/>
      <c r="BI66" s="96"/>
      <c r="BJ66" s="91"/>
      <c r="BK66" s="62"/>
      <c r="BL66" s="62"/>
      <c r="BM66" s="62"/>
      <c r="BN66" s="62"/>
      <c r="BO66" s="62"/>
    </row>
    <row r="67" spans="2:98" ht="22.5" customHeight="1" x14ac:dyDescent="0.15">
      <c r="B67" s="119"/>
      <c r="C67" s="118" t="s">
        <v>65</v>
      </c>
      <c r="D67" s="120"/>
      <c r="E67" s="119"/>
      <c r="F67" s="120"/>
      <c r="G67" s="120"/>
      <c r="H67" s="120"/>
      <c r="I67" s="120"/>
      <c r="J67" s="120"/>
      <c r="K67" s="119"/>
      <c r="L67" s="94"/>
      <c r="M67" s="94"/>
      <c r="N67" s="402">
        <v>4010125</v>
      </c>
      <c r="O67" s="403"/>
      <c r="P67" s="403"/>
      <c r="Q67" s="403"/>
      <c r="R67" s="404"/>
      <c r="S67" s="126" t="s">
        <v>81</v>
      </c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62"/>
      <c r="AF67" s="62"/>
      <c r="AG67" s="90"/>
      <c r="AH67" s="90"/>
      <c r="AI67" s="93"/>
      <c r="AJ67" s="93"/>
      <c r="AK67" s="93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90"/>
      <c r="BA67" s="90"/>
      <c r="BB67" s="93"/>
      <c r="BC67" s="93"/>
      <c r="BD67" s="93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</row>
    <row r="68" spans="2:98" ht="22.5" customHeight="1" x14ac:dyDescent="0.15">
      <c r="B68" s="119"/>
      <c r="C68" s="118" t="s">
        <v>66</v>
      </c>
      <c r="D68" s="120"/>
      <c r="E68" s="119"/>
      <c r="F68" s="120"/>
      <c r="G68" s="120"/>
      <c r="H68" s="120"/>
      <c r="I68" s="120"/>
      <c r="J68" s="120"/>
      <c r="K68" s="119"/>
      <c r="L68" s="94"/>
      <c r="M68" s="94"/>
      <c r="N68" s="101">
        <v>1</v>
      </c>
      <c r="O68" s="126" t="s">
        <v>159</v>
      </c>
      <c r="P68" s="98"/>
      <c r="Q68" s="98"/>
      <c r="R68" s="98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92"/>
      <c r="AH68" s="91"/>
      <c r="AI68" s="91"/>
      <c r="AJ68" s="91"/>
      <c r="AK68" s="91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92"/>
      <c r="BA68" s="91"/>
      <c r="BB68" s="91"/>
      <c r="BC68" s="91"/>
      <c r="BD68" s="91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</row>
    <row r="69" spans="2:98" ht="22.5" customHeight="1" x14ac:dyDescent="0.15">
      <c r="B69" s="119"/>
      <c r="C69" s="118" t="s">
        <v>67</v>
      </c>
      <c r="D69" s="120"/>
      <c r="E69" s="119"/>
      <c r="F69" s="120"/>
      <c r="G69" s="120"/>
      <c r="H69" s="120"/>
      <c r="I69" s="120"/>
      <c r="J69" s="120"/>
      <c r="K69" s="119"/>
      <c r="L69" s="94"/>
      <c r="M69" s="94"/>
      <c r="N69" s="405" t="s">
        <v>163</v>
      </c>
      <c r="O69" s="406"/>
      <c r="P69" s="406"/>
      <c r="Q69" s="406"/>
      <c r="R69" s="407"/>
      <c r="S69" s="126" t="s">
        <v>184</v>
      </c>
      <c r="T69" s="123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92"/>
      <c r="AH69" s="95"/>
      <c r="AI69" s="95"/>
      <c r="AJ69" s="95"/>
      <c r="AK69" s="95"/>
      <c r="AL69" s="95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92"/>
      <c r="BA69" s="95"/>
      <c r="BB69" s="95"/>
      <c r="BC69" s="95"/>
      <c r="BD69" s="95"/>
      <c r="BE69" s="95"/>
      <c r="BF69" s="62"/>
      <c r="BG69" s="62"/>
      <c r="BH69" s="62"/>
      <c r="BI69" s="62"/>
      <c r="BJ69" s="62"/>
      <c r="BK69" s="62"/>
      <c r="BL69" s="62"/>
      <c r="BM69" s="62"/>
      <c r="BN69" s="62"/>
      <c r="BO69" s="62"/>
    </row>
    <row r="70" spans="2:98" ht="22.5" customHeight="1" x14ac:dyDescent="0.15">
      <c r="B70" s="119"/>
      <c r="C70" s="118" t="s">
        <v>68</v>
      </c>
      <c r="D70" s="120"/>
      <c r="E70" s="119"/>
      <c r="F70" s="120"/>
      <c r="G70" s="120"/>
      <c r="H70" s="120"/>
      <c r="I70" s="120"/>
      <c r="J70" s="120"/>
      <c r="K70" s="119"/>
      <c r="L70" s="94"/>
      <c r="M70" s="94"/>
      <c r="N70" s="405" t="s">
        <v>167</v>
      </c>
      <c r="O70" s="406"/>
      <c r="P70" s="406"/>
      <c r="Q70" s="406"/>
      <c r="R70" s="407"/>
      <c r="S70" s="126" t="s">
        <v>160</v>
      </c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92"/>
      <c r="AH70" s="95"/>
      <c r="AI70" s="95"/>
      <c r="AJ70" s="95"/>
      <c r="AK70" s="95"/>
      <c r="AL70" s="95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92"/>
      <c r="BA70" s="95"/>
      <c r="BB70" s="95"/>
      <c r="BC70" s="95"/>
      <c r="BD70" s="95"/>
      <c r="BE70" s="95"/>
      <c r="BF70" s="62"/>
      <c r="BG70" s="62"/>
      <c r="BH70" s="62"/>
      <c r="BI70" s="62"/>
      <c r="BJ70" s="62"/>
      <c r="BK70" s="62"/>
      <c r="BL70" s="62"/>
      <c r="BM70" s="62"/>
      <c r="BN70" s="62"/>
      <c r="BO70" s="62"/>
    </row>
    <row r="71" spans="2:98" ht="22.5" customHeight="1" x14ac:dyDescent="0.15">
      <c r="B71" s="119"/>
      <c r="C71" s="118" t="s">
        <v>69</v>
      </c>
      <c r="D71" s="120"/>
      <c r="E71" s="119"/>
      <c r="F71" s="120"/>
      <c r="G71" s="120"/>
      <c r="H71" s="120"/>
      <c r="I71" s="120"/>
      <c r="J71" s="120"/>
      <c r="K71" s="119"/>
      <c r="L71" s="94"/>
      <c r="M71" s="94"/>
      <c r="N71" s="398" t="s">
        <v>150</v>
      </c>
      <c r="O71" s="399"/>
      <c r="P71" s="399"/>
      <c r="Q71" s="399"/>
      <c r="R71" s="392"/>
      <c r="S71" s="392"/>
      <c r="T71" s="392"/>
      <c r="U71" s="392"/>
      <c r="V71" s="392"/>
      <c r="W71" s="392"/>
      <c r="X71" s="392"/>
      <c r="Y71" s="392"/>
      <c r="Z71" s="392"/>
      <c r="AA71" s="392"/>
      <c r="AB71" s="392"/>
      <c r="AC71" s="392"/>
      <c r="AD71" s="392"/>
      <c r="AE71" s="393"/>
      <c r="AF71" s="126" t="s">
        <v>84</v>
      </c>
      <c r="AG71" s="127"/>
      <c r="AH71" s="128"/>
      <c r="AI71" s="128"/>
      <c r="AJ71" s="128"/>
      <c r="AK71" s="128"/>
      <c r="AL71" s="128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7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  <c r="CF71" s="129"/>
      <c r="CG71" s="129"/>
      <c r="CH71" s="129"/>
      <c r="CI71" s="129"/>
      <c r="CJ71" s="129"/>
      <c r="CK71" s="129"/>
      <c r="CL71" s="129"/>
      <c r="CM71" s="129"/>
    </row>
    <row r="72" spans="2:98" ht="22.5" customHeight="1" x14ac:dyDescent="0.15">
      <c r="B72" s="119"/>
      <c r="C72" s="118" t="s">
        <v>70</v>
      </c>
      <c r="D72" s="120"/>
      <c r="E72" s="119"/>
      <c r="F72" s="120"/>
      <c r="G72" s="120"/>
      <c r="H72" s="120"/>
      <c r="I72" s="120"/>
      <c r="J72" s="120"/>
      <c r="K72" s="119"/>
      <c r="L72" s="94"/>
      <c r="M72" s="94"/>
      <c r="N72" s="408" t="s">
        <v>151</v>
      </c>
      <c r="O72" s="409"/>
      <c r="P72" s="409"/>
      <c r="Q72" s="409"/>
      <c r="R72" s="409"/>
      <c r="S72" s="409"/>
      <c r="T72" s="409"/>
      <c r="U72" s="409"/>
      <c r="V72" s="409"/>
      <c r="W72" s="409"/>
      <c r="X72" s="409"/>
      <c r="Y72" s="409"/>
      <c r="Z72" s="409"/>
      <c r="AA72" s="409"/>
      <c r="AB72" s="409"/>
      <c r="AC72" s="409"/>
      <c r="AD72" s="409"/>
      <c r="AE72" s="410"/>
      <c r="AF72" s="126" t="s">
        <v>85</v>
      </c>
      <c r="AG72" s="127"/>
      <c r="AH72" s="128"/>
      <c r="AI72" s="128"/>
      <c r="AJ72" s="128"/>
      <c r="AK72" s="128"/>
      <c r="AL72" s="128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7"/>
      <c r="BA72" s="127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9"/>
      <c r="BQ72" s="129"/>
      <c r="BR72" s="129"/>
      <c r="BS72" s="129"/>
      <c r="BT72" s="129"/>
      <c r="BU72" s="129"/>
      <c r="BV72" s="129"/>
      <c r="BW72" s="129"/>
      <c r="BX72" s="129"/>
      <c r="BY72" s="129"/>
      <c r="BZ72" s="129"/>
      <c r="CA72" s="129"/>
      <c r="CB72" s="129"/>
      <c r="CC72" s="129"/>
      <c r="CD72" s="129"/>
      <c r="CE72" s="129"/>
      <c r="CF72" s="129"/>
      <c r="CG72" s="129"/>
      <c r="CH72" s="129"/>
      <c r="CI72" s="129"/>
      <c r="CJ72" s="129"/>
      <c r="CK72" s="129"/>
      <c r="CL72" s="129"/>
      <c r="CM72" s="129"/>
    </row>
    <row r="73" spans="2:98" ht="22.5" customHeight="1" x14ac:dyDescent="0.15">
      <c r="B73" s="119"/>
      <c r="C73" s="118" t="s">
        <v>71</v>
      </c>
      <c r="D73" s="120"/>
      <c r="E73" s="119"/>
      <c r="F73" s="120"/>
      <c r="G73" s="120"/>
      <c r="H73" s="120"/>
      <c r="I73" s="120"/>
      <c r="J73" s="120"/>
      <c r="K73" s="119"/>
      <c r="L73" s="94"/>
      <c r="M73" s="94"/>
      <c r="N73" s="411" t="s">
        <v>153</v>
      </c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400"/>
      <c r="AF73" s="126" t="s">
        <v>147</v>
      </c>
      <c r="AG73" s="127"/>
      <c r="AH73" s="128"/>
      <c r="AI73" s="128"/>
      <c r="AJ73" s="128"/>
      <c r="AK73" s="128"/>
      <c r="AL73" s="128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8"/>
      <c r="BJ73" s="128"/>
      <c r="BK73" s="128"/>
      <c r="BL73" s="128"/>
      <c r="BM73" s="128"/>
      <c r="BN73" s="128"/>
      <c r="BO73" s="128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29"/>
      <c r="CJ73" s="129"/>
      <c r="CK73" s="129"/>
      <c r="CL73" s="129"/>
      <c r="CM73" s="129"/>
    </row>
    <row r="74" spans="2:98" ht="22.5" customHeight="1" x14ac:dyDescent="0.15">
      <c r="B74" s="119"/>
      <c r="C74" s="118" t="s">
        <v>72</v>
      </c>
      <c r="D74" s="120"/>
      <c r="E74" s="119"/>
      <c r="F74" s="120"/>
      <c r="G74" s="120"/>
      <c r="H74" s="120"/>
      <c r="I74" s="120"/>
      <c r="J74" s="120"/>
      <c r="K74" s="119"/>
      <c r="L74" s="94"/>
      <c r="M74" s="94"/>
      <c r="N74" s="398" t="s">
        <v>180</v>
      </c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400"/>
      <c r="AF74" s="126" t="s">
        <v>86</v>
      </c>
      <c r="AG74" s="127"/>
      <c r="AH74" s="127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3"/>
      <c r="AX74" s="123"/>
      <c r="AY74" s="123"/>
      <c r="AZ74" s="127"/>
      <c r="BA74" s="127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9"/>
      <c r="BQ74" s="129"/>
      <c r="BR74" s="129"/>
      <c r="BS74" s="129"/>
      <c r="BT74" s="129"/>
      <c r="BU74" s="129"/>
      <c r="BV74" s="129"/>
      <c r="BW74" s="129"/>
      <c r="BX74" s="129"/>
      <c r="BY74" s="129"/>
      <c r="BZ74" s="129"/>
      <c r="CA74" s="129"/>
      <c r="CB74" s="129"/>
      <c r="CC74" s="129"/>
      <c r="CD74" s="129"/>
      <c r="CE74" s="129"/>
      <c r="CF74" s="129"/>
      <c r="CG74" s="129"/>
      <c r="CH74" s="129"/>
      <c r="CI74" s="129"/>
      <c r="CJ74" s="129"/>
      <c r="CK74" s="129"/>
      <c r="CL74" s="129"/>
      <c r="CM74" s="129"/>
    </row>
    <row r="75" spans="2:98" ht="30" customHeight="1" x14ac:dyDescent="0.15">
      <c r="B75" s="119"/>
      <c r="C75" s="118" t="s">
        <v>73</v>
      </c>
      <c r="D75" s="120"/>
      <c r="E75" s="119"/>
      <c r="F75" s="120"/>
      <c r="G75" s="120"/>
      <c r="H75" s="120"/>
      <c r="I75" s="120"/>
      <c r="J75" s="120"/>
      <c r="K75" s="119" t="s">
        <v>80</v>
      </c>
      <c r="L75" s="94"/>
      <c r="M75" s="99"/>
      <c r="N75" s="398" t="s">
        <v>152</v>
      </c>
      <c r="O75" s="399"/>
      <c r="P75" s="399"/>
      <c r="Q75" s="399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392"/>
      <c r="AD75" s="392"/>
      <c r="AE75" s="393"/>
      <c r="AF75" s="412" t="s">
        <v>171</v>
      </c>
      <c r="AG75" s="413"/>
      <c r="AH75" s="413"/>
      <c r="AI75" s="413"/>
      <c r="AJ75" s="413"/>
      <c r="AK75" s="413"/>
      <c r="AL75" s="413"/>
      <c r="AM75" s="413"/>
      <c r="AN75" s="413"/>
      <c r="AO75" s="413"/>
      <c r="AP75" s="413"/>
      <c r="AQ75" s="413"/>
      <c r="AR75" s="413"/>
      <c r="AS75" s="413"/>
      <c r="AT75" s="413"/>
      <c r="AU75" s="413"/>
      <c r="AV75" s="413"/>
      <c r="AW75" s="413"/>
      <c r="AX75" s="413"/>
      <c r="AY75" s="413"/>
      <c r="AZ75" s="413"/>
      <c r="BA75" s="413"/>
      <c r="BB75" s="413"/>
      <c r="BC75" s="413"/>
      <c r="BD75" s="413"/>
      <c r="BE75" s="413"/>
      <c r="BF75" s="413"/>
      <c r="BG75" s="413"/>
      <c r="BH75" s="413"/>
      <c r="BI75" s="413"/>
      <c r="BJ75" s="413"/>
      <c r="BK75" s="413"/>
      <c r="BL75" s="413"/>
      <c r="BM75" s="413"/>
      <c r="BN75" s="413"/>
      <c r="BO75" s="413"/>
      <c r="BP75" s="413"/>
      <c r="BQ75" s="413"/>
      <c r="BR75" s="413"/>
      <c r="BS75" s="413"/>
      <c r="BT75" s="413"/>
      <c r="BU75" s="413"/>
      <c r="BV75" s="413"/>
      <c r="BW75" s="413"/>
      <c r="BX75" s="413"/>
      <c r="BY75" s="413"/>
      <c r="BZ75" s="413"/>
      <c r="CA75" s="413"/>
      <c r="CB75" s="413"/>
      <c r="CC75" s="413"/>
      <c r="CD75" s="413"/>
      <c r="CE75" s="413"/>
      <c r="CF75" s="413"/>
      <c r="CG75" s="413"/>
      <c r="CH75" s="413"/>
      <c r="CI75" s="413"/>
      <c r="CJ75" s="413"/>
      <c r="CK75" s="413"/>
      <c r="CL75" s="413"/>
      <c r="CM75" s="413"/>
      <c r="CN75" s="413"/>
      <c r="CO75" s="413"/>
      <c r="CP75" s="413"/>
      <c r="CQ75" s="413"/>
      <c r="CR75" s="413"/>
      <c r="CS75" s="413"/>
      <c r="CT75" s="413"/>
    </row>
    <row r="76" spans="2:98" ht="30" customHeight="1" x14ac:dyDescent="0.15">
      <c r="B76" s="119"/>
      <c r="C76" s="118" t="s">
        <v>74</v>
      </c>
      <c r="D76" s="120"/>
      <c r="E76" s="119"/>
      <c r="F76" s="120"/>
      <c r="G76" s="120"/>
      <c r="H76" s="120"/>
      <c r="I76" s="120"/>
      <c r="J76" s="120"/>
      <c r="K76" s="119"/>
      <c r="L76" s="94"/>
      <c r="M76" s="94"/>
      <c r="N76" s="398" t="s">
        <v>161</v>
      </c>
      <c r="O76" s="399"/>
      <c r="P76" s="399"/>
      <c r="Q76" s="399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3"/>
      <c r="AF76" s="412" t="s">
        <v>172</v>
      </c>
      <c r="AG76" s="420"/>
      <c r="AH76" s="420"/>
      <c r="AI76" s="420"/>
      <c r="AJ76" s="420"/>
      <c r="AK76" s="420"/>
      <c r="AL76" s="420"/>
      <c r="AM76" s="420"/>
      <c r="AN76" s="420"/>
      <c r="AO76" s="420"/>
      <c r="AP76" s="420"/>
      <c r="AQ76" s="420"/>
      <c r="AR76" s="420"/>
      <c r="AS76" s="420"/>
      <c r="AT76" s="420"/>
      <c r="AU76" s="420"/>
      <c r="AV76" s="420"/>
      <c r="AW76" s="420"/>
      <c r="AX76" s="420"/>
      <c r="AY76" s="420"/>
      <c r="AZ76" s="420"/>
      <c r="BA76" s="420"/>
      <c r="BB76" s="420"/>
      <c r="BC76" s="420"/>
      <c r="BD76" s="420"/>
      <c r="BE76" s="420"/>
      <c r="BF76" s="420"/>
      <c r="BG76" s="420"/>
      <c r="BH76" s="420"/>
      <c r="BI76" s="420"/>
      <c r="BJ76" s="420"/>
      <c r="BK76" s="420"/>
      <c r="BL76" s="420"/>
      <c r="BM76" s="420"/>
      <c r="BN76" s="420"/>
      <c r="BO76" s="420"/>
      <c r="BP76" s="420"/>
      <c r="BQ76" s="420"/>
      <c r="BR76" s="420"/>
      <c r="BS76" s="420"/>
      <c r="BT76" s="420"/>
      <c r="BU76" s="420"/>
      <c r="BV76" s="420"/>
      <c r="BW76" s="420"/>
      <c r="BX76" s="420"/>
      <c r="BY76" s="420"/>
      <c r="BZ76" s="420"/>
      <c r="CA76" s="420"/>
      <c r="CB76" s="420"/>
      <c r="CC76" s="420"/>
      <c r="CD76" s="420"/>
      <c r="CE76" s="420"/>
      <c r="CF76" s="420"/>
      <c r="CG76" s="420"/>
      <c r="CH76" s="420"/>
      <c r="CI76" s="420"/>
      <c r="CJ76" s="420"/>
      <c r="CK76" s="420"/>
      <c r="CL76" s="420"/>
      <c r="CM76" s="420"/>
    </row>
    <row r="77" spans="2:98" ht="6.75" customHeight="1" x14ac:dyDescent="0.15">
      <c r="B77" s="121"/>
      <c r="C77" s="122"/>
      <c r="D77" s="123"/>
      <c r="E77" s="121"/>
      <c r="F77" s="123"/>
      <c r="G77" s="123"/>
      <c r="H77" s="123"/>
      <c r="I77" s="123"/>
      <c r="J77" s="123"/>
      <c r="K77" s="121"/>
      <c r="L77" s="94"/>
      <c r="M77" s="94"/>
      <c r="N77" s="401"/>
      <c r="O77" s="401"/>
      <c r="P77" s="401"/>
      <c r="Q77" s="98"/>
      <c r="R77" s="98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91"/>
      <c r="AH77" s="91"/>
      <c r="AI77" s="91"/>
      <c r="AJ77" s="91"/>
      <c r="AK77" s="91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91"/>
      <c r="BA77" s="91"/>
      <c r="BB77" s="91"/>
      <c r="BC77" s="91"/>
      <c r="BD77" s="91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</row>
    <row r="78" spans="2:98" ht="22.5" customHeight="1" x14ac:dyDescent="0.15">
      <c r="B78" s="118" t="s">
        <v>75</v>
      </c>
      <c r="C78" s="120"/>
      <c r="D78" s="118" t="s">
        <v>76</v>
      </c>
      <c r="E78" s="119"/>
      <c r="F78" s="120"/>
      <c r="G78" s="120"/>
      <c r="H78" s="120"/>
      <c r="I78" s="120"/>
      <c r="J78" s="120"/>
      <c r="K78" s="119"/>
      <c r="L78" s="94"/>
      <c r="M78" s="94"/>
      <c r="N78" s="398" t="s">
        <v>168</v>
      </c>
      <c r="O78" s="399"/>
      <c r="P78" s="399"/>
      <c r="Q78" s="399"/>
      <c r="R78" s="392"/>
      <c r="S78" s="392"/>
      <c r="T78" s="392"/>
      <c r="U78" s="392"/>
      <c r="V78" s="392"/>
      <c r="W78" s="392"/>
      <c r="X78" s="392"/>
      <c r="Y78" s="393"/>
      <c r="Z78" s="126" t="s">
        <v>83</v>
      </c>
      <c r="AA78" s="62"/>
      <c r="AB78" s="62"/>
      <c r="AC78" s="62"/>
      <c r="AD78" s="62"/>
      <c r="AE78" s="62"/>
      <c r="AF78" s="62"/>
      <c r="AG78" s="91"/>
      <c r="AH78" s="91"/>
      <c r="AI78" s="91"/>
      <c r="AJ78" s="91"/>
      <c r="AK78" s="95"/>
      <c r="AL78" s="95"/>
      <c r="AM78" s="95"/>
      <c r="AN78" s="95"/>
      <c r="AO78" s="95"/>
      <c r="AP78" s="95"/>
      <c r="AQ78" s="95"/>
      <c r="AR78" s="95"/>
      <c r="AS78" s="62"/>
      <c r="AT78" s="62"/>
      <c r="AU78" s="62"/>
      <c r="AV78" s="62"/>
      <c r="AW78" s="62"/>
      <c r="AX78" s="62"/>
      <c r="AY78" s="62"/>
      <c r="AZ78" s="91"/>
      <c r="BA78" s="91"/>
      <c r="BB78" s="91"/>
      <c r="BC78" s="91"/>
      <c r="BD78" s="95"/>
      <c r="BE78" s="95"/>
      <c r="BF78" s="95"/>
      <c r="BG78" s="95"/>
      <c r="BH78" s="95"/>
      <c r="BI78" s="95"/>
      <c r="BJ78" s="95"/>
      <c r="BK78" s="95"/>
      <c r="BL78" s="62"/>
      <c r="BM78" s="62"/>
      <c r="BN78" s="62"/>
      <c r="BO78" s="62"/>
    </row>
    <row r="79" spans="2:98" ht="22.5" customHeight="1" x14ac:dyDescent="0.15">
      <c r="B79" s="119"/>
      <c r="C79" s="118" t="s">
        <v>62</v>
      </c>
      <c r="D79" s="120"/>
      <c r="E79" s="120"/>
      <c r="F79" s="120"/>
      <c r="G79" s="119" t="s">
        <v>63</v>
      </c>
      <c r="H79" s="120"/>
      <c r="I79" s="124" t="s">
        <v>64</v>
      </c>
      <c r="J79" s="120"/>
      <c r="K79" s="119"/>
      <c r="L79" s="94"/>
      <c r="M79" s="94"/>
      <c r="N79" s="394" t="s">
        <v>165</v>
      </c>
      <c r="O79" s="392"/>
      <c r="P79" s="392"/>
      <c r="Q79" s="392"/>
      <c r="R79" s="392"/>
      <c r="S79" s="393"/>
      <c r="T79" s="394" t="s">
        <v>169</v>
      </c>
      <c r="U79" s="392"/>
      <c r="V79" s="392"/>
      <c r="W79" s="392"/>
      <c r="X79" s="392"/>
      <c r="Y79" s="393"/>
      <c r="Z79" s="126" t="s">
        <v>82</v>
      </c>
      <c r="AA79" s="62"/>
      <c r="AB79" s="62"/>
      <c r="AC79" s="62"/>
      <c r="AD79" s="62"/>
      <c r="AE79" s="62"/>
      <c r="AF79" s="62"/>
      <c r="AG79" s="96"/>
      <c r="AH79" s="96"/>
      <c r="AI79" s="63"/>
      <c r="AJ79" s="96"/>
      <c r="AK79" s="91"/>
      <c r="AL79" s="62"/>
      <c r="AM79" s="96"/>
      <c r="AN79" s="96"/>
      <c r="AO79" s="63"/>
      <c r="AP79" s="96"/>
      <c r="AQ79" s="91"/>
      <c r="AR79" s="62"/>
      <c r="AS79" s="62"/>
      <c r="AT79" s="62"/>
      <c r="AU79" s="62"/>
      <c r="AV79" s="62"/>
      <c r="AW79" s="62"/>
      <c r="AX79" s="62"/>
      <c r="AY79" s="62"/>
      <c r="AZ79" s="96"/>
      <c r="BA79" s="96"/>
      <c r="BB79" s="63"/>
      <c r="BC79" s="96"/>
      <c r="BD79" s="91"/>
      <c r="BE79" s="62"/>
      <c r="BF79" s="96"/>
      <c r="BG79" s="96"/>
      <c r="BH79" s="63"/>
      <c r="BI79" s="96"/>
      <c r="BJ79" s="91"/>
      <c r="BK79" s="62"/>
      <c r="BL79" s="62"/>
      <c r="BM79" s="62"/>
      <c r="BN79" s="62"/>
      <c r="BO79" s="62"/>
    </row>
    <row r="80" spans="2:98" ht="22.5" customHeight="1" x14ac:dyDescent="0.15">
      <c r="B80" s="119"/>
      <c r="C80" s="118" t="s">
        <v>65</v>
      </c>
      <c r="D80" s="120"/>
      <c r="E80" s="119"/>
      <c r="F80" s="120"/>
      <c r="G80" s="120"/>
      <c r="H80" s="120"/>
      <c r="I80" s="120"/>
      <c r="J80" s="120"/>
      <c r="K80" s="119"/>
      <c r="L80" s="94"/>
      <c r="M80" s="94"/>
      <c r="N80" s="402">
        <v>4030123</v>
      </c>
      <c r="O80" s="403"/>
      <c r="P80" s="409"/>
      <c r="Q80" s="409"/>
      <c r="R80" s="410"/>
      <c r="S80" s="126" t="s">
        <v>81</v>
      </c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90"/>
      <c r="AH80" s="90"/>
      <c r="AI80" s="93"/>
      <c r="AJ80" s="93"/>
      <c r="AK80" s="93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90"/>
      <c r="BA80" s="90"/>
      <c r="BB80" s="93"/>
      <c r="BC80" s="93"/>
      <c r="BD80" s="93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</row>
    <row r="81" spans="2:98" ht="22.5" customHeight="1" x14ac:dyDescent="0.15">
      <c r="B81" s="119"/>
      <c r="C81" s="118" t="s">
        <v>67</v>
      </c>
      <c r="D81" s="120"/>
      <c r="E81" s="119"/>
      <c r="F81" s="120"/>
      <c r="G81" s="120"/>
      <c r="H81" s="120"/>
      <c r="I81" s="120"/>
      <c r="J81" s="120"/>
      <c r="K81" s="119"/>
      <c r="L81" s="94"/>
      <c r="M81" s="94"/>
      <c r="N81" s="416" t="s">
        <v>170</v>
      </c>
      <c r="O81" s="392"/>
      <c r="P81" s="392"/>
      <c r="Q81" s="392"/>
      <c r="R81" s="392"/>
      <c r="S81" s="393"/>
      <c r="T81" s="126" t="s">
        <v>184</v>
      </c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92"/>
      <c r="AH81" s="95"/>
      <c r="AI81" s="95"/>
      <c r="AJ81" s="95"/>
      <c r="AK81" s="95"/>
      <c r="AL81" s="95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92"/>
      <c r="BA81" s="95"/>
      <c r="BB81" s="95"/>
      <c r="BC81" s="95"/>
      <c r="BD81" s="95"/>
      <c r="BE81" s="95"/>
      <c r="BF81" s="62"/>
      <c r="BG81" s="62"/>
      <c r="BH81" s="62"/>
      <c r="BI81" s="62"/>
      <c r="BJ81" s="62"/>
      <c r="BK81" s="62"/>
      <c r="BL81" s="62"/>
      <c r="BM81" s="62"/>
      <c r="BN81" s="62"/>
      <c r="BO81" s="62"/>
    </row>
    <row r="82" spans="2:98" ht="22.5" customHeight="1" x14ac:dyDescent="0.15">
      <c r="B82" s="125" t="s">
        <v>183</v>
      </c>
      <c r="C82" s="123"/>
      <c r="D82" s="123"/>
      <c r="E82" s="123"/>
      <c r="F82" s="123"/>
      <c r="G82" s="123"/>
      <c r="H82" s="123"/>
      <c r="I82" s="123"/>
      <c r="J82" s="123"/>
      <c r="K82" s="123"/>
      <c r="L82" s="62"/>
      <c r="M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92"/>
      <c r="AH82" s="95"/>
      <c r="AI82" s="95"/>
      <c r="AJ82" s="95"/>
      <c r="AK82" s="95"/>
      <c r="AL82" s="95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92"/>
      <c r="BA82" s="95"/>
      <c r="BB82" s="95"/>
      <c r="BC82" s="95"/>
      <c r="BD82" s="95"/>
      <c r="BE82" s="95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spans="2:98" ht="22.5" customHeight="1" x14ac:dyDescent="0.15">
      <c r="B83" s="119"/>
      <c r="C83" s="118" t="s">
        <v>68</v>
      </c>
      <c r="D83" s="120"/>
      <c r="E83" s="119"/>
      <c r="F83" s="120"/>
      <c r="G83" s="120"/>
      <c r="H83" s="120"/>
      <c r="I83" s="120"/>
      <c r="J83" s="120"/>
      <c r="K83" s="119"/>
      <c r="L83" s="94"/>
      <c r="M83" s="94"/>
      <c r="N83" s="417" t="s">
        <v>173</v>
      </c>
      <c r="O83" s="418"/>
      <c r="P83" s="418"/>
      <c r="Q83" s="418"/>
      <c r="R83" s="419"/>
      <c r="S83" s="126" t="s">
        <v>160</v>
      </c>
      <c r="T83" s="62"/>
      <c r="U83" s="62"/>
      <c r="V83" s="62"/>
      <c r="W83" s="62"/>
      <c r="Y83" s="62"/>
      <c r="Z83" s="62"/>
      <c r="AA83" s="62"/>
      <c r="AB83" s="62"/>
      <c r="AC83" s="62"/>
      <c r="AD83" s="62"/>
      <c r="AE83" s="62"/>
      <c r="AG83" s="92"/>
      <c r="AH83" s="95"/>
      <c r="AI83" s="95"/>
      <c r="AJ83" s="95"/>
      <c r="AK83" s="95"/>
      <c r="AL83" s="95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92"/>
      <c r="BA83" s="95"/>
      <c r="BB83" s="95"/>
      <c r="BC83" s="95"/>
      <c r="BD83" s="95"/>
      <c r="BE83" s="95"/>
      <c r="BF83" s="62"/>
      <c r="BG83" s="62"/>
      <c r="BH83" s="62"/>
      <c r="BI83" s="62"/>
      <c r="BJ83" s="62"/>
      <c r="BK83" s="62"/>
      <c r="BL83" s="62"/>
      <c r="BM83" s="62"/>
      <c r="BN83" s="62"/>
      <c r="BO83" s="62"/>
    </row>
    <row r="84" spans="2:98" ht="22.5" customHeight="1" x14ac:dyDescent="0.15">
      <c r="B84" s="119"/>
      <c r="C84" s="118" t="s">
        <v>69</v>
      </c>
      <c r="D84" s="120"/>
      <c r="E84" s="119"/>
      <c r="F84" s="120"/>
      <c r="G84" s="120"/>
      <c r="H84" s="120"/>
      <c r="I84" s="120"/>
      <c r="J84" s="120"/>
      <c r="K84" s="119"/>
      <c r="L84" s="94"/>
      <c r="M84" s="94"/>
      <c r="N84" s="414" t="s">
        <v>174</v>
      </c>
      <c r="O84" s="414"/>
      <c r="P84" s="414"/>
      <c r="Q84" s="414"/>
      <c r="R84" s="415"/>
      <c r="S84" s="415"/>
      <c r="T84" s="415"/>
      <c r="U84" s="415"/>
      <c r="V84" s="415"/>
      <c r="W84" s="415"/>
      <c r="X84" s="415"/>
      <c r="Y84" s="415"/>
      <c r="Z84" s="415"/>
      <c r="AA84" s="415"/>
      <c r="AB84" s="415"/>
      <c r="AC84" s="415"/>
      <c r="AD84" s="415"/>
      <c r="AE84" s="415"/>
      <c r="AF84" s="126" t="s">
        <v>84</v>
      </c>
      <c r="AG84" s="127"/>
      <c r="AH84" s="127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3"/>
      <c r="AX84" s="123"/>
      <c r="AY84" s="123"/>
      <c r="AZ84" s="127"/>
      <c r="BA84" s="127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9"/>
      <c r="BQ84" s="129"/>
      <c r="BR84" s="129"/>
      <c r="BS84" s="129"/>
      <c r="BT84" s="129"/>
      <c r="BU84" s="129"/>
      <c r="BV84" s="129"/>
      <c r="BW84" s="129"/>
      <c r="BX84" s="129"/>
      <c r="BY84" s="129"/>
      <c r="BZ84" s="129"/>
      <c r="CA84" s="129"/>
      <c r="CB84" s="129"/>
      <c r="CC84" s="129"/>
      <c r="CD84" s="129"/>
      <c r="CE84" s="129"/>
      <c r="CF84" s="129"/>
      <c r="CG84" s="129"/>
      <c r="CH84" s="129"/>
      <c r="CI84" s="129"/>
      <c r="CJ84" s="129"/>
      <c r="CK84" s="129"/>
      <c r="CL84" s="129"/>
      <c r="CM84" s="129"/>
    </row>
    <row r="85" spans="2:98" ht="22.5" customHeight="1" x14ac:dyDescent="0.15">
      <c r="B85" s="119"/>
      <c r="C85" s="118" t="s">
        <v>70</v>
      </c>
      <c r="D85" s="120"/>
      <c r="E85" s="119"/>
      <c r="F85" s="120"/>
      <c r="G85" s="120"/>
      <c r="H85" s="120"/>
      <c r="I85" s="120"/>
      <c r="J85" s="120"/>
      <c r="K85" s="119"/>
      <c r="L85" s="94"/>
      <c r="M85" s="94"/>
      <c r="N85" s="414" t="s">
        <v>175</v>
      </c>
      <c r="O85" s="414"/>
      <c r="P85" s="414"/>
      <c r="Q85" s="414"/>
      <c r="R85" s="415"/>
      <c r="S85" s="415"/>
      <c r="T85" s="415"/>
      <c r="U85" s="415"/>
      <c r="V85" s="415"/>
      <c r="W85" s="415"/>
      <c r="X85" s="415"/>
      <c r="Y85" s="415"/>
      <c r="Z85" s="415"/>
      <c r="AA85" s="415"/>
      <c r="AB85" s="415"/>
      <c r="AC85" s="415"/>
      <c r="AD85" s="415"/>
      <c r="AE85" s="415"/>
      <c r="AF85" s="126" t="s">
        <v>85</v>
      </c>
      <c r="AG85" s="127"/>
      <c r="AH85" s="127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3"/>
      <c r="AX85" s="123"/>
      <c r="AY85" s="123"/>
      <c r="AZ85" s="127"/>
      <c r="BA85" s="127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9"/>
      <c r="CF85" s="129"/>
      <c r="CG85" s="129"/>
      <c r="CH85" s="129"/>
      <c r="CI85" s="129"/>
      <c r="CJ85" s="129"/>
      <c r="CK85" s="129"/>
      <c r="CL85" s="129"/>
      <c r="CM85" s="129"/>
    </row>
    <row r="86" spans="2:98" ht="22.5" customHeight="1" x14ac:dyDescent="0.15">
      <c r="B86" s="119"/>
      <c r="C86" s="118" t="s">
        <v>71</v>
      </c>
      <c r="D86" s="120"/>
      <c r="E86" s="119"/>
      <c r="F86" s="120"/>
      <c r="G86" s="120"/>
      <c r="H86" s="120"/>
      <c r="I86" s="120"/>
      <c r="J86" s="120"/>
      <c r="K86" s="119"/>
      <c r="L86" s="94"/>
      <c r="M86" s="94"/>
      <c r="N86" s="414" t="s">
        <v>176</v>
      </c>
      <c r="O86" s="414"/>
      <c r="P86" s="414"/>
      <c r="Q86" s="414"/>
      <c r="R86" s="415"/>
      <c r="S86" s="415"/>
      <c r="T86" s="415"/>
      <c r="U86" s="415"/>
      <c r="V86" s="415"/>
      <c r="W86" s="415"/>
      <c r="X86" s="415"/>
      <c r="Y86" s="415"/>
      <c r="Z86" s="415"/>
      <c r="AA86" s="415"/>
      <c r="AB86" s="415"/>
      <c r="AC86" s="415"/>
      <c r="AD86" s="415"/>
      <c r="AE86" s="415"/>
      <c r="AF86" s="126" t="s">
        <v>148</v>
      </c>
      <c r="AG86" s="127"/>
      <c r="AH86" s="127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3"/>
      <c r="AX86" s="123"/>
      <c r="AY86" s="123"/>
      <c r="AZ86" s="127"/>
      <c r="BA86" s="127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9"/>
      <c r="BQ86" s="129"/>
      <c r="BR86" s="129"/>
      <c r="BS86" s="129"/>
      <c r="BT86" s="129"/>
      <c r="BU86" s="129"/>
      <c r="BV86" s="129"/>
      <c r="BW86" s="129"/>
      <c r="BX86" s="129"/>
      <c r="BY86" s="129"/>
      <c r="BZ86" s="129"/>
      <c r="CA86" s="129"/>
      <c r="CB86" s="129"/>
      <c r="CC86" s="129"/>
      <c r="CD86" s="129"/>
      <c r="CE86" s="129"/>
      <c r="CF86" s="129"/>
      <c r="CG86" s="129"/>
      <c r="CH86" s="129"/>
      <c r="CI86" s="129"/>
      <c r="CJ86" s="129"/>
      <c r="CK86" s="129"/>
      <c r="CL86" s="129"/>
      <c r="CM86" s="129"/>
    </row>
    <row r="87" spans="2:98" ht="22.5" customHeight="1" x14ac:dyDescent="0.15">
      <c r="B87" s="119"/>
      <c r="C87" s="118" t="s">
        <v>72</v>
      </c>
      <c r="D87" s="120"/>
      <c r="E87" s="119"/>
      <c r="F87" s="120"/>
      <c r="G87" s="120"/>
      <c r="H87" s="120"/>
      <c r="I87" s="120"/>
      <c r="J87" s="120"/>
      <c r="K87" s="119"/>
      <c r="L87" s="94"/>
      <c r="M87" s="94"/>
      <c r="N87" s="414" t="s">
        <v>177</v>
      </c>
      <c r="O87" s="414"/>
      <c r="P87" s="414"/>
      <c r="Q87" s="414"/>
      <c r="R87" s="415"/>
      <c r="S87" s="415"/>
      <c r="T87" s="415"/>
      <c r="U87" s="415"/>
      <c r="V87" s="415"/>
      <c r="W87" s="415"/>
      <c r="X87" s="415"/>
      <c r="Y87" s="415"/>
      <c r="Z87" s="415"/>
      <c r="AA87" s="415"/>
      <c r="AB87" s="415"/>
      <c r="AC87" s="415"/>
      <c r="AD87" s="415"/>
      <c r="AE87" s="415"/>
      <c r="AF87" s="126" t="s">
        <v>86</v>
      </c>
      <c r="AG87" s="127"/>
      <c r="AH87" s="127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3"/>
      <c r="AX87" s="123"/>
      <c r="AY87" s="123"/>
      <c r="AZ87" s="127"/>
      <c r="BA87" s="127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29"/>
      <c r="CF87" s="129"/>
      <c r="CG87" s="129"/>
      <c r="CH87" s="129"/>
      <c r="CI87" s="129"/>
      <c r="CJ87" s="129"/>
      <c r="CK87" s="129"/>
      <c r="CL87" s="129"/>
      <c r="CM87" s="129"/>
    </row>
    <row r="88" spans="2:98" ht="30" customHeight="1" x14ac:dyDescent="0.15">
      <c r="B88" s="119"/>
      <c r="C88" s="118" t="s">
        <v>73</v>
      </c>
      <c r="D88" s="120"/>
      <c r="E88" s="119"/>
      <c r="F88" s="120"/>
      <c r="G88" s="120"/>
      <c r="H88" s="120"/>
      <c r="I88" s="120"/>
      <c r="J88" s="120"/>
      <c r="K88" s="119"/>
      <c r="L88" s="94"/>
      <c r="M88" s="94"/>
      <c r="N88" s="414" t="s">
        <v>178</v>
      </c>
      <c r="O88" s="414"/>
      <c r="P88" s="414"/>
      <c r="Q88" s="414"/>
      <c r="R88" s="415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2" t="s">
        <v>171</v>
      </c>
      <c r="AG88" s="413"/>
      <c r="AH88" s="413"/>
      <c r="AI88" s="413"/>
      <c r="AJ88" s="413"/>
      <c r="AK88" s="413"/>
      <c r="AL88" s="413"/>
      <c r="AM88" s="413"/>
      <c r="AN88" s="413"/>
      <c r="AO88" s="413"/>
      <c r="AP88" s="413"/>
      <c r="AQ88" s="413"/>
      <c r="AR88" s="413"/>
      <c r="AS88" s="413"/>
      <c r="AT88" s="413"/>
      <c r="AU88" s="413"/>
      <c r="AV88" s="413"/>
      <c r="AW88" s="413"/>
      <c r="AX88" s="413"/>
      <c r="AY88" s="413"/>
      <c r="AZ88" s="413"/>
      <c r="BA88" s="413"/>
      <c r="BB88" s="413"/>
      <c r="BC88" s="413"/>
      <c r="BD88" s="413"/>
      <c r="BE88" s="413"/>
      <c r="BF88" s="413"/>
      <c r="BG88" s="413"/>
      <c r="BH88" s="413"/>
      <c r="BI88" s="413"/>
      <c r="BJ88" s="413"/>
      <c r="BK88" s="413"/>
      <c r="BL88" s="413"/>
      <c r="BM88" s="413"/>
      <c r="BN88" s="413"/>
      <c r="BO88" s="413"/>
      <c r="BP88" s="413"/>
      <c r="BQ88" s="413"/>
      <c r="BR88" s="413"/>
      <c r="BS88" s="413"/>
      <c r="BT88" s="413"/>
      <c r="BU88" s="413"/>
      <c r="BV88" s="413"/>
      <c r="BW88" s="413"/>
      <c r="BX88" s="413"/>
      <c r="BY88" s="413"/>
      <c r="BZ88" s="413"/>
      <c r="CA88" s="413"/>
      <c r="CB88" s="413"/>
      <c r="CC88" s="413"/>
      <c r="CD88" s="413"/>
      <c r="CE88" s="413"/>
      <c r="CF88" s="413"/>
      <c r="CG88" s="413"/>
      <c r="CH88" s="413"/>
      <c r="CI88" s="413"/>
      <c r="CJ88" s="413"/>
      <c r="CK88" s="413"/>
      <c r="CL88" s="413"/>
      <c r="CM88" s="413"/>
      <c r="CN88" s="413"/>
      <c r="CO88" s="413"/>
      <c r="CP88" s="413"/>
      <c r="CQ88" s="413"/>
      <c r="CR88" s="413"/>
      <c r="CS88" s="413"/>
      <c r="CT88" s="413"/>
    </row>
    <row r="89" spans="2:98" ht="30" customHeight="1" x14ac:dyDescent="0.15">
      <c r="B89" s="119"/>
      <c r="C89" s="118" t="s">
        <v>74</v>
      </c>
      <c r="D89" s="120"/>
      <c r="E89" s="119"/>
      <c r="F89" s="120"/>
      <c r="G89" s="120"/>
      <c r="H89" s="120"/>
      <c r="I89" s="120"/>
      <c r="J89" s="120"/>
      <c r="K89" s="119"/>
      <c r="L89" s="94"/>
      <c r="M89" s="94"/>
      <c r="N89" s="414" t="s">
        <v>179</v>
      </c>
      <c r="O89" s="414"/>
      <c r="P89" s="414"/>
      <c r="Q89" s="414"/>
      <c r="R89" s="415"/>
      <c r="S89" s="415"/>
      <c r="T89" s="415"/>
      <c r="U89" s="415"/>
      <c r="V89" s="415"/>
      <c r="W89" s="415"/>
      <c r="X89" s="415"/>
      <c r="Y89" s="415"/>
      <c r="Z89" s="415"/>
      <c r="AA89" s="415"/>
      <c r="AB89" s="415"/>
      <c r="AC89" s="415"/>
      <c r="AD89" s="415"/>
      <c r="AE89" s="415"/>
      <c r="AF89" s="412" t="s">
        <v>172</v>
      </c>
      <c r="AG89" s="420"/>
      <c r="AH89" s="420"/>
      <c r="AI89" s="420"/>
      <c r="AJ89" s="420"/>
      <c r="AK89" s="420"/>
      <c r="AL89" s="420"/>
      <c r="AM89" s="420"/>
      <c r="AN89" s="420"/>
      <c r="AO89" s="420"/>
      <c r="AP89" s="420"/>
      <c r="AQ89" s="420"/>
      <c r="AR89" s="420"/>
      <c r="AS89" s="420"/>
      <c r="AT89" s="420"/>
      <c r="AU89" s="420"/>
      <c r="AV89" s="420"/>
      <c r="AW89" s="420"/>
      <c r="AX89" s="420"/>
      <c r="AY89" s="420"/>
      <c r="AZ89" s="420"/>
      <c r="BA89" s="420"/>
      <c r="BB89" s="420"/>
      <c r="BC89" s="420"/>
      <c r="BD89" s="420"/>
      <c r="BE89" s="420"/>
      <c r="BF89" s="420"/>
      <c r="BG89" s="420"/>
      <c r="BH89" s="420"/>
      <c r="BI89" s="420"/>
      <c r="BJ89" s="420"/>
      <c r="BK89" s="420"/>
      <c r="BL89" s="420"/>
      <c r="BM89" s="420"/>
      <c r="BN89" s="420"/>
      <c r="BO89" s="420"/>
      <c r="BP89" s="420"/>
      <c r="BQ89" s="420"/>
      <c r="BR89" s="420"/>
      <c r="BS89" s="420"/>
      <c r="BT89" s="420"/>
      <c r="BU89" s="420"/>
      <c r="BV89" s="420"/>
      <c r="BW89" s="420"/>
      <c r="BX89" s="420"/>
      <c r="BY89" s="420"/>
      <c r="BZ89" s="420"/>
      <c r="CA89" s="420"/>
      <c r="CB89" s="420"/>
      <c r="CC89" s="420"/>
      <c r="CD89" s="420"/>
      <c r="CE89" s="420"/>
      <c r="CF89" s="420"/>
      <c r="CG89" s="420"/>
      <c r="CH89" s="420"/>
      <c r="CI89" s="420"/>
      <c r="CJ89" s="420"/>
      <c r="CK89" s="420"/>
      <c r="CL89" s="420"/>
      <c r="CM89" s="420"/>
    </row>
  </sheetData>
  <sheetProtection algorithmName="SHA-512" hashValue="VteFZ9d2A9Ndan38UKYpIccGS0hkmzaa1f4uTM0arP+c0J7TyrzXLQEaQWlRK0lQhC8V5LLz8UKjJtjDPgYinA==" saltValue="10bb9N96vXjFvy6vKTsmuw==" spinCount="100000" sheet="1" objects="1" scenarios="1"/>
  <mergeCells count="123">
    <mergeCell ref="AF75:CT75"/>
    <mergeCell ref="AF88:CT88"/>
    <mergeCell ref="N87:AE87"/>
    <mergeCell ref="N88:AE88"/>
    <mergeCell ref="N89:AE89"/>
    <mergeCell ref="N80:R80"/>
    <mergeCell ref="N81:S81"/>
    <mergeCell ref="N83:R83"/>
    <mergeCell ref="N84:AE84"/>
    <mergeCell ref="N85:AE85"/>
    <mergeCell ref="N86:AE86"/>
    <mergeCell ref="AF76:CM76"/>
    <mergeCell ref="AF89:CM89"/>
    <mergeCell ref="N74:AE74"/>
    <mergeCell ref="N75:AE75"/>
    <mergeCell ref="N76:AE76"/>
    <mergeCell ref="N77:P77"/>
    <mergeCell ref="N78:Y78"/>
    <mergeCell ref="N79:S79"/>
    <mergeCell ref="T79:Y79"/>
    <mergeCell ref="N67:R67"/>
    <mergeCell ref="N69:R69"/>
    <mergeCell ref="N70:R70"/>
    <mergeCell ref="N71:AE71"/>
    <mergeCell ref="N72:AE72"/>
    <mergeCell ref="N73:AE73"/>
    <mergeCell ref="N61:U61"/>
    <mergeCell ref="N62:R62"/>
    <mergeCell ref="N63:R63"/>
    <mergeCell ref="N65:Y65"/>
    <mergeCell ref="N66:S66"/>
    <mergeCell ref="T66:Y66"/>
    <mergeCell ref="A50:C53"/>
    <mergeCell ref="D50:E51"/>
    <mergeCell ref="D52:E53"/>
    <mergeCell ref="F52:V53"/>
    <mergeCell ref="W53:AK53"/>
    <mergeCell ref="N60:S60"/>
    <mergeCell ref="N64:U64"/>
    <mergeCell ref="AE44:AS44"/>
    <mergeCell ref="AF45:AR45"/>
    <mergeCell ref="A46:C49"/>
    <mergeCell ref="D46:E47"/>
    <mergeCell ref="D48:E49"/>
    <mergeCell ref="F48:AB49"/>
    <mergeCell ref="AC49:AK49"/>
    <mergeCell ref="O40:Q40"/>
    <mergeCell ref="G41:O41"/>
    <mergeCell ref="Q41:Y41"/>
    <mergeCell ref="A42:C45"/>
    <mergeCell ref="D42:E43"/>
    <mergeCell ref="D44:E45"/>
    <mergeCell ref="F44:L45"/>
    <mergeCell ref="N44:AD45"/>
    <mergeCell ref="A36:C41"/>
    <mergeCell ref="D36:Y37"/>
    <mergeCell ref="Z36:AF36"/>
    <mergeCell ref="AG36:AP37"/>
    <mergeCell ref="AA37:AB37"/>
    <mergeCell ref="AC37:AD37"/>
    <mergeCell ref="AE37:AF37"/>
    <mergeCell ref="D38:E39"/>
    <mergeCell ref="D40:E41"/>
    <mergeCell ref="F40:G40"/>
    <mergeCell ref="A29:C32"/>
    <mergeCell ref="D29:E30"/>
    <mergeCell ref="D31:E32"/>
    <mergeCell ref="F31:V32"/>
    <mergeCell ref="W32:AK32"/>
    <mergeCell ref="A34:Z35"/>
    <mergeCell ref="AC34:AL34"/>
    <mergeCell ref="AF24:AR24"/>
    <mergeCell ref="A25:C28"/>
    <mergeCell ref="D25:E26"/>
    <mergeCell ref="D27:E28"/>
    <mergeCell ref="F27:AB28"/>
    <mergeCell ref="AC28:AK28"/>
    <mergeCell ref="AC40:AL40"/>
    <mergeCell ref="AG15:AG16"/>
    <mergeCell ref="K11:L11"/>
    <mergeCell ref="AD11:AE12"/>
    <mergeCell ref="G13:Q13"/>
    <mergeCell ref="AK19:AS19"/>
    <mergeCell ref="AA20:AK20"/>
    <mergeCell ref="A21:C24"/>
    <mergeCell ref="D21:E22"/>
    <mergeCell ref="D23:E24"/>
    <mergeCell ref="F23:L24"/>
    <mergeCell ref="N23:AD24"/>
    <mergeCell ref="AH15:AQ16"/>
    <mergeCell ref="AA16:AB16"/>
    <mergeCell ref="AC16:AD16"/>
    <mergeCell ref="AE16:AF16"/>
    <mergeCell ref="D17:E18"/>
    <mergeCell ref="D19:E20"/>
    <mergeCell ref="F19:G19"/>
    <mergeCell ref="O19:Q19"/>
    <mergeCell ref="G20:O20"/>
    <mergeCell ref="Q20:Y20"/>
    <mergeCell ref="E1:AM1"/>
    <mergeCell ref="AC41:AL41"/>
    <mergeCell ref="A1:D1"/>
    <mergeCell ref="AN1:AR1"/>
    <mergeCell ref="A2:AS2"/>
    <mergeCell ref="AF3:AS4"/>
    <mergeCell ref="A5:E8"/>
    <mergeCell ref="F5:F6"/>
    <mergeCell ref="G5:K5"/>
    <mergeCell ref="L5:T5"/>
    <mergeCell ref="X5:AC6"/>
    <mergeCell ref="AD5:AS6"/>
    <mergeCell ref="G6:H6"/>
    <mergeCell ref="I6:K6"/>
    <mergeCell ref="L6:T6"/>
    <mergeCell ref="X7:AC8"/>
    <mergeCell ref="AD7:AS8"/>
    <mergeCell ref="AD10:AQ10"/>
    <mergeCell ref="A11:E12"/>
    <mergeCell ref="G11:H11"/>
    <mergeCell ref="I11:J11"/>
    <mergeCell ref="A15:C20"/>
    <mergeCell ref="D15:Y16"/>
    <mergeCell ref="Z15:AF15"/>
  </mergeCells>
  <phoneticPr fontId="2"/>
  <dataValidations count="5">
    <dataValidation type="list" imeMode="disabled" allowBlank="1" showInputMessage="1" showErrorMessage="1" sqref="N68" xr:uid="{138F2FC3-0B50-4A38-935B-8FD7FDFA3F8A}">
      <formula1>"1,2"</formula1>
    </dataValidation>
    <dataValidation imeMode="hiragana" allowBlank="1" showInputMessage="1" showErrorMessage="1" sqref="BF79:BG79 AZ79:BA79 BI79 T79 BI66 BF66:BG66 BC79 T66 N66 AP66 AM66:AN66 AJ79 AP79 AM79:AN79 AG79:AH79 AZ66:BA66 BC66 N79 AA66:AJ66" xr:uid="{55C98957-B92F-4EF2-A995-0DD91FCDC6AA}"/>
    <dataValidation imeMode="halfKatakana" allowBlank="1" showInputMessage="1" showErrorMessage="1" sqref="N65:Q65 N78:Q78 AG65:AJ65 AG78:AJ78 AZ65:BC65 AZ78:BC78 N84:Q89 O71:Q71 N71:N72 N73:Q76 N64" xr:uid="{B59B0071-2480-45FB-B5EB-260879CDBF23}"/>
    <dataValidation imeMode="disabled" allowBlank="1" showInputMessage="1" showErrorMessage="1" sqref="AZ74:BA74 N67:O67 N61:O61 N80:O80 AH74 AZ61:BA64 AG67:AH67 AG81:AG87 AG68:AG74 AG80:AH80 AZ67:BA67 N83 N81 BA84:BA87 AZ80:BA80 AZ68:AZ71 AZ81:AZ87 AZ72:BA72 N69:N70 AH84:AH87 AG62:AH64" xr:uid="{3017AFDE-C940-4E33-8543-E374C4EFBB24}"/>
    <dataValidation type="list" showInputMessage="1" showErrorMessage="1" sqref="N77 AG77 AZ77" xr:uid="{43EE55F6-ADDC-4F66-BD2D-3CA9E001B10F}">
      <formula1>"選択して下さい,62:氏名変更,63:住所変更,79:情報提供停止"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長期組合員資格取得届（X票）</vt:lpstr>
      <vt:lpstr>記入要領（資格取得届）</vt:lpstr>
      <vt:lpstr>記入例 （資格取得届）</vt:lpstr>
      <vt:lpstr>'記入例 （資格取得届）'!Print_Area</vt:lpstr>
      <vt:lpstr>'長期組合員資格取得届（X票）'!Print_Area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miyamoto</dc:creator>
  <cp:lastModifiedBy>山本 美香</cp:lastModifiedBy>
  <cp:lastPrinted>2024-02-08T04:37:12Z</cp:lastPrinted>
  <dcterms:created xsi:type="dcterms:W3CDTF">2017-05-01T08:35:21Z</dcterms:created>
  <dcterms:modified xsi:type="dcterms:W3CDTF">2024-02-19T00:16:19Z</dcterms:modified>
</cp:coreProperties>
</file>