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updateLinks="never"/>
  <mc:AlternateContent xmlns:mc="http://schemas.openxmlformats.org/markup-compatibility/2006">
    <mc:Choice Requires="x15">
      <x15ac:absPath xmlns:x15ac="http://schemas.microsoft.com/office/spreadsheetml/2010/11/ac" url="W:\04本部\総務・企画部\人事課\01人事課\108共済担当\10804業務関係\1080416ホームページ\kyosai\pdf\諸手続きの手引きへ掲載\"/>
    </mc:Choice>
  </mc:AlternateContent>
  <xr:revisionPtr revIDLastSave="0" documentId="8_{53C8D036-15F7-4C81-B696-ED8A1A3291F3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長期組合員資格取得届（X票）" sheetId="1" r:id="rId1"/>
    <sheet name="記入要領（資格取得届）" sheetId="11" r:id="rId2"/>
    <sheet name="記入例 （資格取得届）" sheetId="12" r:id="rId3"/>
  </sheets>
  <externalReferences>
    <externalReference r:id="rId4"/>
  </externalReferences>
  <definedNames>
    <definedName name="_xlnm.Print_Area" localSheetId="2">'記入例 （資格取得届）'!$A$1:$AS$53</definedName>
    <definedName name="_xlnm.Print_Area" localSheetId="0">'長期組合員資格取得届（X票）'!$A$1:$AS$53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AC21" i="12"/>
  <c r="L8" i="1" l="1"/>
  <c r="AF3" i="12"/>
  <c r="F30" i="1"/>
  <c r="F51" i="12" l="1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F47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N43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H42" i="12"/>
  <c r="G42" i="12"/>
  <c r="F42" i="12"/>
  <c r="Q40" i="12"/>
  <c r="G40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F30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F26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N22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H21" i="12"/>
  <c r="G21" i="12"/>
  <c r="F21" i="12"/>
  <c r="Y19" i="12"/>
  <c r="X19" i="12"/>
  <c r="W19" i="12"/>
  <c r="V19" i="12"/>
  <c r="U19" i="12"/>
  <c r="T19" i="12"/>
  <c r="S19" i="12"/>
  <c r="R19" i="12"/>
  <c r="Q19" i="12"/>
  <c r="N19" i="12"/>
  <c r="M19" i="12"/>
  <c r="L19" i="12"/>
  <c r="K19" i="12"/>
  <c r="J19" i="12"/>
  <c r="I19" i="12"/>
  <c r="H19" i="12"/>
  <c r="G19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L11" i="12"/>
  <c r="K11" i="12"/>
  <c r="J11" i="12"/>
  <c r="I11" i="12"/>
  <c r="H11" i="12"/>
  <c r="G11" i="12"/>
  <c r="F11" i="12"/>
  <c r="T8" i="12"/>
  <c r="S8" i="12"/>
  <c r="R8" i="12"/>
  <c r="Q8" i="12"/>
  <c r="P8" i="12"/>
  <c r="O8" i="12"/>
  <c r="N8" i="12"/>
  <c r="M8" i="12"/>
  <c r="L8" i="12"/>
  <c r="AN1" i="12"/>
  <c r="F17" i="1" l="1"/>
  <c r="F51" i="1" l="1"/>
  <c r="AF3" i="1" l="1"/>
  <c r="AN1" i="1"/>
  <c r="N22" i="1" l="1"/>
  <c r="F26" i="1" l="1"/>
  <c r="F47" i="1" l="1"/>
  <c r="N43" i="1"/>
  <c r="Q40" i="1"/>
  <c r="G40" i="1"/>
  <c r="Q19" i="1"/>
  <c r="AK50" i="1" l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H42" i="1"/>
  <c r="G42" i="1"/>
  <c r="F42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H21" i="1"/>
  <c r="G21" i="1"/>
  <c r="F21" i="1"/>
  <c r="Y19" i="1"/>
  <c r="X19" i="1"/>
  <c r="W19" i="1"/>
  <c r="V19" i="1"/>
  <c r="U19" i="1"/>
  <c r="T19" i="1"/>
  <c r="S19" i="1"/>
  <c r="R19" i="1"/>
  <c r="N19" i="1"/>
  <c r="M19" i="1"/>
  <c r="L19" i="1"/>
  <c r="K19" i="1"/>
  <c r="J19" i="1"/>
  <c r="I19" i="1"/>
  <c r="H19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L11" i="1"/>
  <c r="K11" i="1"/>
  <c r="J11" i="1"/>
  <c r="I11" i="1"/>
  <c r="H11" i="1"/>
  <c r="G11" i="1"/>
  <c r="F11" i="1"/>
  <c r="T8" i="1"/>
  <c r="S8" i="1"/>
  <c r="R8" i="1"/>
  <c r="Q8" i="1"/>
  <c r="P8" i="1"/>
  <c r="O8" i="1"/>
  <c r="N8" i="1"/>
  <c r="M8" i="1"/>
</calcChain>
</file>

<file path=xl/sharedStrings.xml><?xml version="1.0" encoding="utf-8"?>
<sst xmlns="http://schemas.openxmlformats.org/spreadsheetml/2006/main" count="378" uniqueCount="189">
  <si>
    <t>別紙様式１</t>
    <phoneticPr fontId="3"/>
  </si>
  <si>
    <t>長  期  組  合  員  資  格  取  得  届</t>
    <phoneticPr fontId="3"/>
  </si>
  <si>
    <t>共 通 ヘ ッ ド</t>
  </si>
  <si>
    <t>記号</t>
  </si>
  <si>
    <t>コード番号</t>
  </si>
  <si>
    <t>長 期 組 合 員 番 号</t>
    <phoneticPr fontId="3"/>
  </si>
  <si>
    <t>共済組合名</t>
  </si>
  <si>
    <t>組合</t>
  </si>
  <si>
    <t>支部等</t>
  </si>
  <si>
    <t>（整理番号）</t>
    <rPh sb="1" eb="5">
      <t>セイリバンゴウ</t>
    </rPh>
    <phoneticPr fontId="3"/>
  </si>
  <si>
    <t>支 部 又 は
所 属 所 名</t>
    <phoneticPr fontId="3"/>
  </si>
  <si>
    <t>Ｘ</t>
    <phoneticPr fontId="3"/>
  </si>
  <si>
    <t>資格取得年月日
・再取得年月日</t>
    <rPh sb="0" eb="2">
      <t>シカク</t>
    </rPh>
    <rPh sb="2" eb="4">
      <t>シュトク</t>
    </rPh>
    <rPh sb="4" eb="7">
      <t>ネンガッピ</t>
    </rPh>
    <rPh sb="9" eb="12">
      <t>サイシュトク</t>
    </rPh>
    <rPh sb="12" eb="15">
      <t>ネンガッピ</t>
    </rPh>
    <phoneticPr fontId="3"/>
  </si>
  <si>
    <t>元</t>
    <rPh sb="0" eb="1">
      <t>ゲン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</si>
  <si>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</si>
  <si>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</si>
  <si>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</si>
  <si>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(元号コード：大正2，昭和3)</t>
    <rPh sb="1" eb="3">
      <t>ゲンゴウ</t>
    </rPh>
    <rPh sb="7" eb="9">
      <t>タイショウ</t>
    </rPh>
    <rPh sb="11" eb="13">
      <t>ショウワ</t>
    </rPh>
    <phoneticPr fontId="3"/>
  </si>
  <si>
    <t>(性別：男子1，女子2)</t>
    <phoneticPr fontId="3"/>
  </si>
  <si>
    <t>組　合　員</t>
    <rPh sb="0" eb="5">
      <t>クミアイイン</t>
    </rPh>
    <phoneticPr fontId="3"/>
  </si>
  <si>
    <t>組　　　　合　　　　員　　　　氏　　　　名</t>
    <phoneticPr fontId="3"/>
  </si>
  <si>
    <t>生 　年 　月 　日</t>
    <phoneticPr fontId="3"/>
  </si>
  <si>
    <t>性別</t>
    <phoneticPr fontId="3"/>
  </si>
  <si>
    <t>基　礎　年　金　番　号</t>
    <rPh sb="0" eb="7">
      <t>キソネンキン</t>
    </rPh>
    <rPh sb="8" eb="11">
      <t>バンゴウ</t>
    </rPh>
    <phoneticPr fontId="3"/>
  </si>
  <si>
    <t>元</t>
  </si>
  <si>
    <t>年</t>
  </si>
  <si>
    <t>月</t>
  </si>
  <si>
    <t>日</t>
  </si>
  <si>
    <t>カナ(A01)</t>
    <phoneticPr fontId="3"/>
  </si>
  <si>
    <t>漢字       (D02)</t>
    <phoneticPr fontId="3"/>
  </si>
  <si>
    <t>(姓)</t>
    <rPh sb="1" eb="2">
      <t>セイ</t>
    </rPh>
    <phoneticPr fontId="3"/>
  </si>
  <si>
    <t>(名)</t>
    <rPh sb="1" eb="2">
      <t>メイ</t>
    </rPh>
    <phoneticPr fontId="3"/>
  </si>
  <si>
    <t>組　合　員
住　所　Ⅰ</t>
    <rPh sb="0" eb="5">
      <t>クミアイイン</t>
    </rPh>
    <phoneticPr fontId="3"/>
  </si>
  <si>
    <t>カナ(B01)</t>
    <phoneticPr fontId="3"/>
  </si>
  <si>
    <t>－</t>
    <phoneticPr fontId="3"/>
  </si>
  <si>
    <t>漢字       (C01)</t>
    <phoneticPr fontId="3"/>
  </si>
  <si>
    <t>↑　　
郵便番号　　</t>
    <rPh sb="4" eb="8">
      <t>ユウビンバンゴウ</t>
    </rPh>
    <phoneticPr fontId="3"/>
  </si>
  <si>
    <t>（</t>
    <phoneticPr fontId="3"/>
  </si>
  <si>
    <t>都道府県より市、郡、区までを記入</t>
    <rPh sb="0" eb="4">
      <t>トドウフケン</t>
    </rPh>
    <rPh sb="6" eb="7">
      <t>シ</t>
    </rPh>
    <rPh sb="8" eb="9">
      <t>グン</t>
    </rPh>
    <rPh sb="10" eb="11">
      <t>ク</t>
    </rPh>
    <rPh sb="14" eb="16">
      <t>キニュウ</t>
    </rPh>
    <phoneticPr fontId="3"/>
  </si>
  <si>
    <t>）</t>
    <phoneticPr fontId="3"/>
  </si>
  <si>
    <t>組　合　員
住　所　Ⅱ</t>
    <phoneticPr fontId="3"/>
  </si>
  <si>
    <t>カナ(B02)</t>
    <phoneticPr fontId="3"/>
  </si>
  <si>
    <t>漢字       (C02)</t>
    <phoneticPr fontId="3"/>
  </si>
  <si>
    <t>（町、村、番地を記入）</t>
    <rPh sb="1" eb="2">
      <t>チョウ</t>
    </rPh>
    <rPh sb="3" eb="4">
      <t>ソン</t>
    </rPh>
    <rPh sb="5" eb="7">
      <t>バンチ</t>
    </rPh>
    <rPh sb="8" eb="10">
      <t>キニュウ</t>
    </rPh>
    <phoneticPr fontId="3"/>
  </si>
  <si>
    <t>組　合　員
住　所　Ⅲ</t>
    <phoneticPr fontId="3"/>
  </si>
  <si>
    <t>カナ(B03)</t>
    <phoneticPr fontId="3"/>
  </si>
  <si>
    <t>漢字       (C03)</t>
    <phoneticPr fontId="3"/>
  </si>
  <si>
    <t>（何々様方、寮、マンション名等を記入）</t>
    <rPh sb="1" eb="3">
      <t>ナニナニ</t>
    </rPh>
    <rPh sb="3" eb="4">
      <t>サマ</t>
    </rPh>
    <rPh sb="4" eb="5">
      <t>カタ</t>
    </rPh>
    <rPh sb="6" eb="7">
      <t>リョウ</t>
    </rPh>
    <rPh sb="13" eb="14">
      <t>メイ</t>
    </rPh>
    <rPh sb="14" eb="15">
      <t>トウ</t>
    </rPh>
    <rPh sb="16" eb="18">
      <t>キニュウ</t>
    </rPh>
    <phoneticPr fontId="3"/>
  </si>
  <si>
    <t>　※被扶養配偶者がいる者のみ以下を記入してください。</t>
    <rPh sb="2" eb="5">
      <t>ヒフヨウ</t>
    </rPh>
    <rPh sb="5" eb="8">
      <t>ハイグウシャ</t>
    </rPh>
    <rPh sb="9" eb="12">
      <t>イルモノ</t>
    </rPh>
    <rPh sb="14" eb="16">
      <t>イカ</t>
    </rPh>
    <rPh sb="17" eb="19">
      <t>キニュウ</t>
    </rPh>
    <phoneticPr fontId="3"/>
  </si>
  <si>
    <t>被扶養配偶者</t>
    <phoneticPr fontId="3"/>
  </si>
  <si>
    <t>被　　 扶 　　養　　 配 　　偶　　 者 　　氏 　　名</t>
    <phoneticPr fontId="3"/>
  </si>
  <si>
    <t>生　 年 　月 　日</t>
    <phoneticPr fontId="3"/>
  </si>
  <si>
    <t>基　礎　年　金　番　号</t>
    <phoneticPr fontId="3"/>
  </si>
  <si>
    <t>カナ(D01)</t>
    <phoneticPr fontId="3"/>
  </si>
  <si>
    <t>漢字       (D02)</t>
    <phoneticPr fontId="3"/>
  </si>
  <si>
    <r>
      <t>被扶養配偶者</t>
    </r>
    <r>
      <rPr>
        <sz val="8.5"/>
        <color indexed="17"/>
        <rFont val="ＭＳ 明朝"/>
        <family val="1"/>
        <charset val="128"/>
      </rPr>
      <t xml:space="preserve">
住 所 Ⅰ</t>
    </r>
    <phoneticPr fontId="3"/>
  </si>
  <si>
    <t>※組合員と住所が違っている方のみ記入</t>
    <rPh sb="1" eb="4">
      <t>クミアイイン</t>
    </rPh>
    <rPh sb="5" eb="7">
      <t>ジュウショ</t>
    </rPh>
    <rPh sb="8" eb="9">
      <t>チガ</t>
    </rPh>
    <rPh sb="13" eb="14">
      <t>カタ</t>
    </rPh>
    <rPh sb="16" eb="18">
      <t>キニュウ</t>
    </rPh>
    <phoneticPr fontId="3"/>
  </si>
  <si>
    <r>
      <t>被扶養配偶者</t>
    </r>
    <r>
      <rPr>
        <sz val="8.5"/>
        <color indexed="17"/>
        <rFont val="ＭＳ 明朝"/>
        <family val="1"/>
        <charset val="128"/>
      </rPr>
      <t xml:space="preserve">
住 所 Ⅱ</t>
    </r>
    <phoneticPr fontId="3"/>
  </si>
  <si>
    <r>
      <t>被扶養配偶者</t>
    </r>
    <r>
      <rPr>
        <sz val="8.5"/>
        <color indexed="17"/>
        <rFont val="ＭＳ 明朝"/>
        <family val="1"/>
        <charset val="128"/>
      </rPr>
      <t xml:space="preserve">
住 所 Ⅲ</t>
    </r>
    <phoneticPr fontId="3"/>
  </si>
  <si>
    <t>作成年月日</t>
    <rPh sb="0" eb="2">
      <t>サクセイ</t>
    </rPh>
    <rPh sb="2" eb="5">
      <t>ネンガッピ</t>
    </rPh>
    <phoneticPr fontId="3"/>
  </si>
  <si>
    <t>長期組合員番号</t>
    <rPh sb="0" eb="7">
      <t>チョウキクミアイインバンゴウ</t>
    </rPh>
    <phoneticPr fontId="2"/>
  </si>
  <si>
    <t>資格取得年月日・再取得年月日</t>
    <rPh sb="0" eb="2">
      <t>シカク</t>
    </rPh>
    <rPh sb="2" eb="4">
      <t>シュトク</t>
    </rPh>
    <rPh sb="4" eb="7">
      <t>ネンガッピ</t>
    </rPh>
    <rPh sb="8" eb="11">
      <t>サイシュトク</t>
    </rPh>
    <rPh sb="11" eb="14">
      <t>ネンガッピ</t>
    </rPh>
    <phoneticPr fontId="2"/>
  </si>
  <si>
    <t>組合員</t>
    <rPh sb="0" eb="3">
      <t>クミアイイン</t>
    </rPh>
    <phoneticPr fontId="2"/>
  </si>
  <si>
    <t>氏名（カナ）　半角</t>
    <rPh sb="0" eb="2">
      <t>シメイ</t>
    </rPh>
    <rPh sb="7" eb="9">
      <t>ハンカク</t>
    </rPh>
    <phoneticPr fontId="2"/>
  </si>
  <si>
    <t>氏名（漢字）</t>
    <rPh sb="0" eb="2">
      <t>シメイ</t>
    </rPh>
    <rPh sb="3" eb="5">
      <t>カンジ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</si>
  <si>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</si>
  <si>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</si>
  <si>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生年月日</t>
    <rPh sb="0" eb="4">
      <t>セイネンガッピ</t>
    </rPh>
    <phoneticPr fontId="2"/>
  </si>
  <si>
    <t>性　　別</t>
    <rPh sb="0" eb="4">
      <t>セイベツ</t>
    </rPh>
    <phoneticPr fontId="2"/>
  </si>
  <si>
    <t>基礎年金番号</t>
    <rPh sb="0" eb="4">
      <t>キソネンキン</t>
    </rPh>
    <rPh sb="4" eb="6">
      <t>バンゴウ</t>
    </rPh>
    <phoneticPr fontId="2"/>
  </si>
  <si>
    <t>郵便番号</t>
    <rPh sb="0" eb="4">
      <t>ユウビンバンゴウ</t>
    </rPh>
    <phoneticPr fontId="3"/>
  </si>
  <si>
    <t>住所Ⅰ（カナ）</t>
    <rPh sb="0" eb="2">
      <t>ジュウショ</t>
    </rPh>
    <phoneticPr fontId="2"/>
  </si>
  <si>
    <t>住所Ⅰ（漢字）</t>
    <rPh sb="0" eb="2">
      <t>ジュウショ</t>
    </rPh>
    <rPh sb="4" eb="6">
      <t>カンジ</t>
    </rPh>
    <phoneticPr fontId="2"/>
  </si>
  <si>
    <t>住所Ⅱ（カナ）</t>
    <rPh sb="0" eb="2">
      <t>ジュウショ</t>
    </rPh>
    <phoneticPr fontId="2"/>
  </si>
  <si>
    <t>住所Ⅱ（漢字）</t>
    <rPh sb="0" eb="2">
      <t>ジュウショ</t>
    </rPh>
    <rPh sb="4" eb="6">
      <t>カンジ</t>
    </rPh>
    <phoneticPr fontId="2"/>
  </si>
  <si>
    <t>住所Ⅲ（カナ）</t>
    <rPh sb="0" eb="2">
      <t>ジュウショ</t>
    </rPh>
    <phoneticPr fontId="2"/>
  </si>
  <si>
    <t>住所Ⅲ（漢字）</t>
    <rPh sb="0" eb="2">
      <t>ジュウショ</t>
    </rPh>
    <rPh sb="4" eb="6">
      <t>カンジ</t>
    </rPh>
    <phoneticPr fontId="2"/>
  </si>
  <si>
    <t>配偶者</t>
    <rPh sb="0" eb="3">
      <t>ハイグウシャ</t>
    </rPh>
    <phoneticPr fontId="2"/>
  </si>
  <si>
    <t>氏名（カナ）</t>
    <rPh sb="0" eb="2">
      <t>シメイ</t>
    </rPh>
    <phoneticPr fontId="2"/>
  </si>
  <si>
    <t>※漢字項目以外のデータは、すべて半角で入力する。</t>
    <rPh sb="1" eb="3">
      <t>カンジ</t>
    </rPh>
    <rPh sb="3" eb="5">
      <t>コウモク</t>
    </rPh>
    <rPh sb="5" eb="7">
      <t>イガイ</t>
    </rPh>
    <rPh sb="16" eb="18">
      <t>ハンカク</t>
    </rPh>
    <rPh sb="19" eb="21">
      <t>ニュウリョク</t>
    </rPh>
    <phoneticPr fontId="2"/>
  </si>
  <si>
    <t>文部科学省共済組合</t>
    <rPh sb="0" eb="2">
      <t>モンブ</t>
    </rPh>
    <rPh sb="2" eb="5">
      <t>カガクショウ</t>
    </rPh>
    <rPh sb="5" eb="7">
      <t>キョウサイ</t>
    </rPh>
    <rPh sb="7" eb="9">
      <t>クミアイ</t>
    </rPh>
    <phoneticPr fontId="2"/>
  </si>
  <si>
    <t>岡山大学支部</t>
    <rPh sb="0" eb="2">
      <t>オカヤマ</t>
    </rPh>
    <rPh sb="2" eb="4">
      <t>ダイガク</t>
    </rPh>
    <rPh sb="4" eb="6">
      <t>シブ</t>
    </rPh>
    <phoneticPr fontId="2"/>
  </si>
  <si>
    <t xml:space="preserve"> </t>
    <phoneticPr fontId="2"/>
  </si>
  <si>
    <t>←元号コード：昭和3、平成4。７桁で入力。（例：平成元年1月25日生＝「4010125」）</t>
    <rPh sb="1" eb="3">
      <t>ゲンゴウ</t>
    </rPh>
    <rPh sb="7" eb="9">
      <t>ショウワ</t>
    </rPh>
    <rPh sb="11" eb="13">
      <t>ヘイセイ</t>
    </rPh>
    <rPh sb="16" eb="17">
      <t>ケタ</t>
    </rPh>
    <rPh sb="18" eb="19">
      <t>ニュウ</t>
    </rPh>
    <rPh sb="19" eb="20">
      <t>チカラ</t>
    </rPh>
    <rPh sb="22" eb="23">
      <t>レイ</t>
    </rPh>
    <rPh sb="24" eb="26">
      <t>ヘイセイ</t>
    </rPh>
    <rPh sb="26" eb="28">
      <t>ガンネン</t>
    </rPh>
    <rPh sb="29" eb="30">
      <t>ガツ</t>
    </rPh>
    <rPh sb="32" eb="33">
      <t>ニチ</t>
    </rPh>
    <rPh sb="33" eb="34">
      <t>セイ</t>
    </rPh>
    <phoneticPr fontId="2"/>
  </si>
  <si>
    <t>←漢字氏名。姓と名を分ける。</t>
    <rPh sb="1" eb="3">
      <t>カンジ</t>
    </rPh>
    <rPh sb="3" eb="5">
      <t>シメイ</t>
    </rPh>
    <rPh sb="6" eb="7">
      <t>セイ</t>
    </rPh>
    <rPh sb="8" eb="9">
      <t>ナ</t>
    </rPh>
    <rPh sb="10" eb="11">
      <t>ワ</t>
    </rPh>
    <phoneticPr fontId="2"/>
  </si>
  <si>
    <t>←半角カナで入力。姓と名の間は一字空ける。</t>
    <rPh sb="1" eb="3">
      <t>ハンカク</t>
    </rPh>
    <rPh sb="6" eb="7">
      <t>ニュウ</t>
    </rPh>
    <rPh sb="7" eb="8">
      <t>チカラ</t>
    </rPh>
    <rPh sb="9" eb="10">
      <t>セイ</t>
    </rPh>
    <rPh sb="11" eb="12">
      <t>ナ</t>
    </rPh>
    <rPh sb="13" eb="14">
      <t>アイダ</t>
    </rPh>
    <rPh sb="15" eb="17">
      <t>イチジ</t>
    </rPh>
    <rPh sb="17" eb="18">
      <t>ア</t>
    </rPh>
    <phoneticPr fontId="2"/>
  </si>
  <si>
    <t>←半角カナで都道府県から市・郡・区までを入力。都道府県、市、郡、区の間は一字空ける。</t>
    <rPh sb="1" eb="3">
      <t>ハンカク</t>
    </rPh>
    <rPh sb="6" eb="10">
      <t>トドウフケン</t>
    </rPh>
    <rPh sb="12" eb="13">
      <t>シ</t>
    </rPh>
    <rPh sb="14" eb="15">
      <t>グン</t>
    </rPh>
    <rPh sb="16" eb="17">
      <t>ク</t>
    </rPh>
    <rPh sb="20" eb="22">
      <t>ニュウリョク</t>
    </rPh>
    <rPh sb="23" eb="27">
      <t>トドウフケン</t>
    </rPh>
    <rPh sb="28" eb="29">
      <t>シ</t>
    </rPh>
    <rPh sb="30" eb="31">
      <t>グン</t>
    </rPh>
    <rPh sb="32" eb="33">
      <t>ク</t>
    </rPh>
    <rPh sb="34" eb="35">
      <t>アイダ</t>
    </rPh>
    <rPh sb="36" eb="38">
      <t>イチジ</t>
    </rPh>
    <rPh sb="38" eb="39">
      <t>ア</t>
    </rPh>
    <phoneticPr fontId="2"/>
  </si>
  <si>
    <t>←漢字で都道府県から市・郡・区までを入力。</t>
    <rPh sb="1" eb="3">
      <t>カンジ</t>
    </rPh>
    <rPh sb="4" eb="8">
      <t>トドウフケン</t>
    </rPh>
    <rPh sb="10" eb="11">
      <t>シ</t>
    </rPh>
    <rPh sb="12" eb="13">
      <t>グン</t>
    </rPh>
    <rPh sb="14" eb="15">
      <t>ク</t>
    </rPh>
    <rPh sb="18" eb="20">
      <t>ニュウリョク</t>
    </rPh>
    <phoneticPr fontId="2"/>
  </si>
  <si>
    <t>←漢字で町・村・番地を入力。大字や字は省略する。</t>
    <rPh sb="1" eb="3">
      <t>カンジ</t>
    </rPh>
    <rPh sb="4" eb="5">
      <t>マチ</t>
    </rPh>
    <rPh sb="6" eb="7">
      <t>ソン</t>
    </rPh>
    <rPh sb="8" eb="10">
      <t>バンチ</t>
    </rPh>
    <rPh sb="11" eb="13">
      <t>ニュウリョク</t>
    </rPh>
    <rPh sb="14" eb="16">
      <t>オオアザ</t>
    </rPh>
    <rPh sb="17" eb="18">
      <t>アザ</t>
    </rPh>
    <rPh sb="19" eb="21">
      <t>ショウリャク</t>
    </rPh>
    <phoneticPr fontId="2"/>
  </si>
  <si>
    <t xml:space="preserve">記 入 要 領（資格取得届） </t>
  </si>
  <si>
    <t xml:space="preserve">1 本届は、新規資格取得者及び再取得者について、必ず作成し、提出しなければならない様式です。 </t>
  </si>
  <si>
    <t xml:space="preserve">3 本届の記入については、誤りのないよう次の要領を参照のうえ、記入してください。 </t>
  </si>
  <si>
    <t xml:space="preserve">（４）年月日欄…届出年月日を記入します。 </t>
  </si>
  <si>
    <t xml:space="preserve">（６）組合員氏名欄（19～38カラム） </t>
  </si>
  <si>
    <t xml:space="preserve">（７）生年月日欄（39～45カラム） </t>
  </si>
  <si>
    <t xml:space="preserve">（８）性別欄（46カラム）…該当するコード（男性：1、女性：2）を記入します。 </t>
  </si>
  <si>
    <t xml:space="preserve">（10）組合員の住所欄 </t>
  </si>
  <si>
    <t xml:space="preserve">ア 郵便番号（19～25カラム） </t>
  </si>
  <si>
    <t xml:space="preserve">定められた郵便番号を左詰で記入します。 </t>
  </si>
  <si>
    <t xml:space="preserve">海外居住者については、すべて「999－9999」と記入してください。 </t>
  </si>
  <si>
    <t xml:space="preserve">イ 住 所 </t>
  </si>
  <si>
    <t xml:space="preserve">① 組合員の住所を記入し、カナ住所はカタカナで左詰で記入してください。 </t>
  </si>
  <si>
    <t xml:space="preserve">④ 丁目・番地・号等は「－」（ハイフン）でつないで記入してください。 </t>
  </si>
  <si>
    <t xml:space="preserve">⑤ 何々方の場合は「何々様方」を記入してください。 </t>
  </si>
  <si>
    <t xml:space="preserve">（11）被扶養配偶者の各欄（以下の欄は、組合員の申出により作成するものです。） </t>
  </si>
  <si>
    <t xml:space="preserve">被扶養配偶者（国民年金第3号被保険者に該当する者）がいる方のみ以下を記入してください。 </t>
  </si>
  <si>
    <t xml:space="preserve">ア 被扶養配偶者氏名欄（19～38カラム） </t>
  </si>
  <si>
    <t xml:space="preserve">被扶養配偶者の氏名を記入し、カナ氏名はカタカナで左詰で記入します。 </t>
  </si>
  <si>
    <t xml:space="preserve">イ 生年月日欄（39～45カラム） </t>
  </si>
  <si>
    <t xml:space="preserve">被扶養配偶者の生年月日を元号コード（昭和：3、平成：4）を含めて記入します。 </t>
  </si>
  <si>
    <t xml:space="preserve">ウ 基礎年金番号欄…既に決定している被扶養配偶者の基礎年金番号を記入します。 </t>
  </si>
  <si>
    <t xml:space="preserve">エ 被扶養配偶者の住所欄 </t>
  </si>
  <si>
    <t xml:space="preserve">ア 既に長期組合員番号が決定している方については、長期組合員番号を記入します。 </t>
    <phoneticPr fontId="2"/>
  </si>
  <si>
    <t xml:space="preserve">（１）組合コード欄（2～3カラム）…組合コード表によるコードを記入します。 </t>
    <phoneticPr fontId="2"/>
  </si>
  <si>
    <t xml:space="preserve">（２）支部等欄（4～6カラム）…組合において定められた支部等コードを記入します。 </t>
    <phoneticPr fontId="2"/>
  </si>
  <si>
    <t xml:space="preserve">（３）長期組合員番号（整理番号）欄（7～15カラム） </t>
    <phoneticPr fontId="2"/>
  </si>
  <si>
    <t>2 本届のコード番号、長期組合員番号、共済組合名、支部又は所属所名及び届出年月日は共済組</t>
    <phoneticPr fontId="2"/>
  </si>
  <si>
    <t>合の記入欄です。それ以外の項目は、長期組合員が記入し、共済組合経由で連合会へ届出して</t>
    <phoneticPr fontId="2"/>
  </si>
  <si>
    <t xml:space="preserve">ください。 </t>
  </si>
  <si>
    <t>イ 長期組合員番号が付されていない新規取得者については、標準報酬の通知である「標準</t>
    <phoneticPr fontId="2"/>
  </si>
  <si>
    <t xml:space="preserve">報酬新規・転入基礎届〈A〉」を本届と同時に提出するようにしてください。 </t>
  </si>
  <si>
    <t>同時に提出の場合、「標準報酬新規・転入基礎届〈A〉」と本届の整理番号は、必ず同じ番</t>
    <rPh sb="40" eb="41">
      <t>バン</t>
    </rPh>
    <phoneticPr fontId="2"/>
  </si>
  <si>
    <t>号を記入してください。同時に提出しない場合は、長期組合員番号の決定を待って、長期</t>
    <phoneticPr fontId="2"/>
  </si>
  <si>
    <t>組合員番号を記入してから提出してください。（整理番号は組合で適宜定めて記入します。</t>
    <phoneticPr fontId="2"/>
  </si>
  <si>
    <t xml:space="preserve">英字、数字、カタカナ、－（ハイフン）いずれも使用することができます。） </t>
  </si>
  <si>
    <t>（５）資格取得年月日・再取得年月日欄… 新規取得者については長期組合員の資格を取得した</t>
    <phoneticPr fontId="2"/>
  </si>
  <si>
    <t>年月日を記入します。 再取得者（長期組合員の資格を喪失した方が、その後再度長期組合</t>
    <phoneticPr fontId="2"/>
  </si>
  <si>
    <t xml:space="preserve">員の資格を取得した方）については、再取得年月日を記入します。  </t>
  </si>
  <si>
    <t>氏名を記入し、カナ氏名欄はカタカナで左詰で記入します。姓と名の間は１マスあけ、濁点も</t>
    <phoneticPr fontId="2"/>
  </si>
  <si>
    <t xml:space="preserve">１マス使います。 </t>
  </si>
  <si>
    <t xml:space="preserve">外国人については、カナ氏名欄は、カタカナのみ記入し、漢字氏名欄には、カタカナで記入し </t>
    <phoneticPr fontId="2"/>
  </si>
  <si>
    <t>組合員の生年月日を元号コード（昭和：3、平成：4）を含めて記入します。また、生年月日は</t>
    <phoneticPr fontId="2"/>
  </si>
  <si>
    <t xml:space="preserve">右詰で記入し、空きマスには0を記入します。 </t>
  </si>
  <si>
    <t>③ カナ住所欄を記入する際、都道府県と市・区の間及び町村・番地の間などは1マスあけ</t>
    <phoneticPr fontId="2"/>
  </si>
  <si>
    <t xml:space="preserve">てください。 </t>
  </si>
  <si>
    <t>⑥ 海外居住者については、記入国名（「外国居住者に係る国名表」(資料６)）のみを組合</t>
    <phoneticPr fontId="2"/>
  </si>
  <si>
    <t xml:space="preserve">員住所Ⅰのカナ住所欄と漢字住所欄に記入してください。 </t>
  </si>
  <si>
    <t>ます。</t>
    <phoneticPr fontId="2"/>
  </si>
  <si>
    <r>
      <t>（９）基礎年金番号欄（47～56カラム）…</t>
    </r>
    <r>
      <rPr>
        <u/>
        <sz val="11"/>
        <rFont val="ＭＳ Ｐゴシック"/>
        <family val="3"/>
        <charset val="128"/>
      </rPr>
      <t>既に基礎年金番号が決定している方は、必ず記入してく</t>
    </r>
    <phoneticPr fontId="2"/>
  </si>
  <si>
    <t xml:space="preserve">ださい。 </t>
    <phoneticPr fontId="2"/>
  </si>
  <si>
    <r>
      <t>② 住所は</t>
    </r>
    <r>
      <rPr>
        <u/>
        <sz val="11"/>
        <rFont val="ＭＳ Ｐゴシック"/>
        <family val="3"/>
        <charset val="128"/>
      </rPr>
      <t>必ず都道府県名から記入してください。</t>
    </r>
    <r>
      <rPr>
        <sz val="11"/>
        <rFont val="ＭＳ Ｐゴシック"/>
        <family val="3"/>
        <charset val="128"/>
      </rPr>
      <t xml:space="preserve"> </t>
    </r>
    <phoneticPr fontId="2"/>
  </si>
  <si>
    <r>
      <t>姓と名の間は１マスあけ、濁点も１マス使います。</t>
    </r>
    <r>
      <rPr>
        <u/>
        <sz val="11"/>
        <rFont val="ＭＳ Ｐゴシック"/>
        <family val="3"/>
        <charset val="128"/>
      </rPr>
      <t>外国人については、カナ氏名欄には、</t>
    </r>
    <phoneticPr fontId="2"/>
  </si>
  <si>
    <t xml:space="preserve">カタカナのみ記入し、漢字氏名欄には、カタカナで記入します。 </t>
    <phoneticPr fontId="2"/>
  </si>
  <si>
    <t xml:space="preserve">組合員と住所が違っている方のみ記入してください。 </t>
    <phoneticPr fontId="2"/>
  </si>
  <si>
    <t>海外居住者については、記入国名（「外国居住者に係る主な国名表」(資料６)）のみを被</t>
    <phoneticPr fontId="2"/>
  </si>
  <si>
    <t xml:space="preserve">扶養配偶者住所Ⅰのカナ住所欄と漢字住所欄に記入してください。 </t>
  </si>
  <si>
    <t xml:space="preserve">    へ国民年金第3号被保険者の届出が必要となります。 </t>
    <phoneticPr fontId="2"/>
  </si>
  <si>
    <t>注 被扶養配偶者の認定をするときは、この届を提出するほか、共済組合経由で所轄の年金事務所</t>
    <phoneticPr fontId="2"/>
  </si>
  <si>
    <t>職員番号</t>
    <rPh sb="0" eb="2">
      <t>ショクイン</t>
    </rPh>
    <rPh sb="2" eb="4">
      <t>バンゴウ</t>
    </rPh>
    <phoneticPr fontId="3"/>
  </si>
  <si>
    <t>←半角カナで町・村・番地を入力。町、村、番地の間は一字空ける。丁目、番地、号等は「-」でつなぐ。（例：二丁目5番3号＝「2-5-3」と入力する。不可例「ﾆﾁｮｳﾒｺﾞﾊﾞﾝｻﾝｺﾞｳ」）</t>
    <rPh sb="1" eb="3">
      <t>ハンカク</t>
    </rPh>
    <rPh sb="6" eb="7">
      <t>チョウ</t>
    </rPh>
    <rPh sb="8" eb="9">
      <t>ソン</t>
    </rPh>
    <rPh sb="10" eb="12">
      <t>バンチ</t>
    </rPh>
    <rPh sb="13" eb="15">
      <t>ニュウリョク</t>
    </rPh>
    <rPh sb="16" eb="17">
      <t>チョウ</t>
    </rPh>
    <rPh sb="18" eb="19">
      <t>ソン</t>
    </rPh>
    <rPh sb="20" eb="22">
      <t>バンチ</t>
    </rPh>
    <rPh sb="23" eb="24">
      <t>アイダ</t>
    </rPh>
    <rPh sb="25" eb="27">
      <t>イチジ</t>
    </rPh>
    <rPh sb="27" eb="28">
      <t>ア</t>
    </rPh>
    <rPh sb="31" eb="33">
      <t>チョウメ</t>
    </rPh>
    <rPh sb="34" eb="36">
      <t>バンチ</t>
    </rPh>
    <rPh sb="37" eb="38">
      <t>ゴウ</t>
    </rPh>
    <rPh sb="38" eb="39">
      <t>トウ</t>
    </rPh>
    <rPh sb="49" eb="50">
      <t>レイ</t>
    </rPh>
    <rPh sb="51" eb="54">
      <t>ニチョウメ</t>
    </rPh>
    <rPh sb="55" eb="56">
      <t>バン</t>
    </rPh>
    <rPh sb="57" eb="58">
      <t>ゴウ</t>
    </rPh>
    <rPh sb="67" eb="69">
      <t>ニュウリョク</t>
    </rPh>
    <rPh sb="72" eb="74">
      <t>フカ</t>
    </rPh>
    <rPh sb="74" eb="75">
      <t>レイ</t>
    </rPh>
    <phoneticPr fontId="2"/>
  </si>
  <si>
    <t>←半角カナで町・村・番地を入力。町、村、番地の間は一字空ける。丁目、番地、号等は「-」でつなぐ。（例：二丁目5番3号＝「2-5-3」と入力）</t>
    <rPh sb="1" eb="3">
      <t>ハンカク</t>
    </rPh>
    <rPh sb="6" eb="7">
      <t>チョウ</t>
    </rPh>
    <rPh sb="8" eb="9">
      <t>ソン</t>
    </rPh>
    <rPh sb="10" eb="12">
      <t>バンチ</t>
    </rPh>
    <rPh sb="13" eb="15">
      <t>ニュウリョク</t>
    </rPh>
    <rPh sb="31" eb="33">
      <t>チョウメ</t>
    </rPh>
    <rPh sb="34" eb="36">
      <t>バンチ</t>
    </rPh>
    <rPh sb="37" eb="38">
      <t>ゴウ</t>
    </rPh>
    <rPh sb="38" eb="39">
      <t>トウ</t>
    </rPh>
    <rPh sb="49" eb="50">
      <t>レイ</t>
    </rPh>
    <rPh sb="51" eb="54">
      <t>ニチョウメ</t>
    </rPh>
    <rPh sb="55" eb="56">
      <t>バン</t>
    </rPh>
    <rPh sb="57" eb="58">
      <t>ゴウ</t>
    </rPh>
    <rPh sb="67" eb="69">
      <t>ニュウリョク</t>
    </rPh>
    <phoneticPr fontId="2"/>
  </si>
  <si>
    <t>01234567</t>
    <phoneticPr fontId="2"/>
  </si>
  <si>
    <t>ｵｶﾔﾏｹﾝ ｵｶﾔﾏｼ ｷﾀｸ</t>
    <phoneticPr fontId="2"/>
  </si>
  <si>
    <t>岡山県岡山市北区</t>
    <rPh sb="0" eb="3">
      <t>オカヤマケン</t>
    </rPh>
    <rPh sb="3" eb="6">
      <t>オカヤマシ</t>
    </rPh>
    <rPh sb="6" eb="8">
      <t>キタク</t>
    </rPh>
    <phoneticPr fontId="2"/>
  </si>
  <si>
    <t>MAISONKKR 2ﾄｳ 203ｺﾞｳｼﾂ</t>
    <phoneticPr fontId="2"/>
  </si>
  <si>
    <t>ﾂｼﾏﾅｶ 1-1-1</t>
    <phoneticPr fontId="2"/>
  </si>
  <si>
    <t>0</t>
  </si>
  <si>
    <t>7</t>
  </si>
  <si>
    <t>5</t>
  </si>
  <si>
    <t>3</t>
  </si>
  <si>
    <t>2</t>
  </si>
  <si>
    <t>←性別コードを選択する｡  ： 男性1、女性2</t>
    <rPh sb="1" eb="3">
      <t>セイベツ</t>
    </rPh>
    <rPh sb="7" eb="9">
      <t>センタク</t>
    </rPh>
    <rPh sb="16" eb="18">
      <t>ダンセイ</t>
    </rPh>
    <rPh sb="20" eb="22">
      <t>ジョセイ</t>
    </rPh>
    <phoneticPr fontId="2"/>
  </si>
  <si>
    <t>←「‐」は不要。</t>
    <rPh sb="5" eb="7">
      <t>フヨウ</t>
    </rPh>
    <phoneticPr fontId="2"/>
  </si>
  <si>
    <t>MaisonKKR 2棟 203号室</t>
    <phoneticPr fontId="2"/>
  </si>
  <si>
    <t>012345678</t>
    <phoneticPr fontId="2"/>
  </si>
  <si>
    <t>0123456789</t>
    <phoneticPr fontId="2"/>
  </si>
  <si>
    <t>ｵｶﾀﾞｲ ﾀﾛｳ</t>
    <phoneticPr fontId="2"/>
  </si>
  <si>
    <t>岡大</t>
    <rPh sb="0" eb="2">
      <t>オカダイ</t>
    </rPh>
    <phoneticPr fontId="2"/>
  </si>
  <si>
    <t>太郎</t>
    <rPh sb="0" eb="2">
      <t>タロウ</t>
    </rPh>
    <phoneticPr fontId="2"/>
  </si>
  <si>
    <t>7008530</t>
    <phoneticPr fontId="2"/>
  </si>
  <si>
    <t>ｵｶﾀﾞｲ ﾊﾅｺ</t>
    <phoneticPr fontId="2"/>
  </si>
  <si>
    <t>花子</t>
    <rPh sb="0" eb="2">
      <t>ハナコ</t>
    </rPh>
    <phoneticPr fontId="2"/>
  </si>
  <si>
    <t>1234567890</t>
    <phoneticPr fontId="2"/>
  </si>
  <si>
    <t>←半角カナでマンション名、 何々様方、寮等を入力。アルファベットは小文字使用不可。ローマ数字はアラビア数字で入力する。「,」「・」「.」などは使用不可。
　　（例：Maison,K・K・RⅡ棟203号室＝「MAISONKKR 2ﾄｳ 203ｺﾞｳｼﾂ」等と入力）</t>
    <rPh sb="1" eb="3">
      <t>ハンカク</t>
    </rPh>
    <rPh sb="22" eb="24">
      <t>ニュウリョク</t>
    </rPh>
    <rPh sb="44" eb="46">
      <t>スウジ</t>
    </rPh>
    <rPh sb="51" eb="53">
      <t>スウジ</t>
    </rPh>
    <rPh sb="54" eb="56">
      <t>ニュウリョク</t>
    </rPh>
    <rPh sb="71" eb="73">
      <t>シヨウ</t>
    </rPh>
    <rPh sb="73" eb="75">
      <t>フカ</t>
    </rPh>
    <rPh sb="80" eb="81">
      <t>レイ</t>
    </rPh>
    <rPh sb="95" eb="96">
      <t>トウ</t>
    </rPh>
    <rPh sb="99" eb="101">
      <t>ゴウシツ</t>
    </rPh>
    <rPh sb="126" eb="127">
      <t>トウ</t>
    </rPh>
    <rPh sb="128" eb="130">
      <t>ニュウリョク</t>
    </rPh>
    <phoneticPr fontId="2"/>
  </si>
  <si>
    <t>←漢字でマンション名、 何々様方、寮等を入力。ローマ数字はアラビア数字で入力する。「,」「・」「.」などは使用不可。
　　（例：Maison,K・K・RⅡ棟203号室＝「MaisonKKR 2棟 203号室」等と入力）</t>
    <rPh sb="1" eb="3">
      <t>カンジ</t>
    </rPh>
    <rPh sb="96" eb="97">
      <t>トウ</t>
    </rPh>
    <rPh sb="101" eb="103">
      <t>ゴウシツ</t>
    </rPh>
    <phoneticPr fontId="2"/>
  </si>
  <si>
    <t>1028082</t>
    <phoneticPr fontId="2"/>
  </si>
  <si>
    <t>ﾄｳｷｮｳﾄ ﾁﾖﾀﾞｸ</t>
    <phoneticPr fontId="2"/>
  </si>
  <si>
    <t>東京都千代田区</t>
    <rPh sb="0" eb="3">
      <t>トウキョウト</t>
    </rPh>
    <rPh sb="3" eb="7">
      <t>チヨダク</t>
    </rPh>
    <phoneticPr fontId="2"/>
  </si>
  <si>
    <t>ｸﾀﾞﾝﾐﾅﾐ 1-1-10</t>
    <phoneticPr fontId="2"/>
  </si>
  <si>
    <t>九段南1丁目1番10号</t>
    <rPh sb="0" eb="3">
      <t>クダンミナミ</t>
    </rPh>
    <rPh sb="4" eb="6">
      <t>チョウメ</t>
    </rPh>
    <rPh sb="7" eb="8">
      <t>バン</t>
    </rPh>
    <rPh sb="10" eb="11">
      <t>ゴウ</t>
    </rPh>
    <phoneticPr fontId="2"/>
  </si>
  <si>
    <t>ｸﾀﾞﾝﾐﾅﾐﾏﾝｼｮﾝ 105</t>
    <phoneticPr fontId="2"/>
  </si>
  <si>
    <t>九段南ﾏﾝｼｮﾝ 105</t>
    <rPh sb="0" eb="2">
      <t>クダン</t>
    </rPh>
    <rPh sb="2" eb="3">
      <t>ミナミ</t>
    </rPh>
    <phoneticPr fontId="2"/>
  </si>
  <si>
    <t>津島中1丁目1番1号</t>
    <rPh sb="0" eb="2">
      <t>ツシマ</t>
    </rPh>
    <rPh sb="2" eb="3">
      <t>ナカ</t>
    </rPh>
    <rPh sb="4" eb="6">
      <t>チョウメ</t>
    </rPh>
    <rPh sb="7" eb="8">
      <t>バン</t>
    </rPh>
    <rPh sb="9" eb="10">
      <t>ゴウ</t>
    </rPh>
    <phoneticPr fontId="2"/>
  </si>
  <si>
    <t>5040201</t>
    <phoneticPr fontId="2"/>
  </si>
  <si>
    <t>←元号コード：令和5。７桁で入力。（例：令和4年1月10日取得＝「5040110」）</t>
    <rPh sb="1" eb="3">
      <t>ゲンゴウ</t>
    </rPh>
    <rPh sb="7" eb="9">
      <t>レイワ</t>
    </rPh>
    <rPh sb="12" eb="13">
      <t>ケタ</t>
    </rPh>
    <rPh sb="14" eb="15">
      <t>ニュウ</t>
    </rPh>
    <rPh sb="15" eb="16">
      <t>チカラ</t>
    </rPh>
    <rPh sb="18" eb="19">
      <t>レイ</t>
    </rPh>
    <rPh sb="20" eb="22">
      <t>レイワ</t>
    </rPh>
    <rPh sb="23" eb="24">
      <t>ネン</t>
    </rPh>
    <rPh sb="25" eb="26">
      <t>ガツ</t>
    </rPh>
    <rPh sb="28" eb="29">
      <t>ニチ</t>
    </rPh>
    <rPh sb="29" eb="31">
      <t>シュトク</t>
    </rPh>
    <phoneticPr fontId="2"/>
  </si>
  <si>
    <r>
      <t>　↓　以下の【被扶養配偶者住所欄は、</t>
    </r>
    <r>
      <rPr>
        <b/>
        <u/>
        <sz val="11"/>
        <color rgb="FFFF0000"/>
        <rFont val="BIZ UDゴシック"/>
        <family val="3"/>
        <charset val="128"/>
      </rPr>
      <t>組合員と住所が異なる場合のみ入力</t>
    </r>
    <r>
      <rPr>
        <b/>
        <sz val="11"/>
        <color rgb="FFFF0000"/>
        <rFont val="BIZ UDゴシック"/>
        <family val="3"/>
        <charset val="128"/>
      </rPr>
      <t>する。】</t>
    </r>
    <rPh sb="3" eb="5">
      <t>イカ</t>
    </rPh>
    <rPh sb="7" eb="10">
      <t>ヒフヨウ</t>
    </rPh>
    <rPh sb="10" eb="13">
      <t>ハイグウシャ</t>
    </rPh>
    <rPh sb="13" eb="15">
      <t>ジュウショ</t>
    </rPh>
    <rPh sb="15" eb="16">
      <t>ラン</t>
    </rPh>
    <rPh sb="18" eb="21">
      <t>クミアイイン</t>
    </rPh>
    <rPh sb="22" eb="24">
      <t>ジュウショ</t>
    </rPh>
    <rPh sb="25" eb="26">
      <t>コト</t>
    </rPh>
    <rPh sb="28" eb="30">
      <t>バアイ</t>
    </rPh>
    <rPh sb="32" eb="34">
      <t>ニュウリョク</t>
    </rPh>
    <phoneticPr fontId="2"/>
  </si>
  <si>
    <t>←１０桁</t>
    <rPh sb="3" eb="4">
      <t>ケタ</t>
    </rPh>
    <phoneticPr fontId="2"/>
  </si>
  <si>
    <t>←９桁で入力。未付番の場合には入力しない。</t>
    <rPh sb="2" eb="3">
      <t>ケタ</t>
    </rPh>
    <rPh sb="4" eb="6">
      <t>ニュウリョク</t>
    </rPh>
    <rPh sb="11" eb="13">
      <t>バアイ</t>
    </rPh>
    <rPh sb="15" eb="17">
      <t>ニュウリョク</t>
    </rPh>
    <phoneticPr fontId="2"/>
  </si>
  <si>
    <t>←９桁で入力。未付番の場合には入力しない。</t>
    <rPh sb="2" eb="3">
      <t>ケタ</t>
    </rPh>
    <rPh sb="4" eb="6">
      <t>ニュウリョク</t>
    </rPh>
    <rPh sb="7" eb="8">
      <t>ミ</t>
    </rPh>
    <rPh sb="8" eb="10">
      <t>フバン</t>
    </rPh>
    <rPh sb="11" eb="13">
      <t>バアイ</t>
    </rPh>
    <rPh sb="15" eb="1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</si>
</sst>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0" x14ac:knownFonts="1">
    <font>
      <sz val="11"/>
      <name val="ＭＳ Ｐゴシック"/>
      <family val="3"/>
      <charset val="128"/>
    </font>
    <font>
      <sz val="10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color indexed="61"/>
      <name val="ＭＳ 明朝"/>
      <family val="1"/>
      <charset val="128"/>
    </font>
    <font>
      <sz val="6"/>
      <color indexed="17"/>
      <name val="ＭＳ 明朝"/>
      <family val="1"/>
      <charset val="128"/>
    </font>
    <font>
      <sz val="18"/>
      <color indexed="17"/>
      <name val="ＭＳ 明朝"/>
      <family val="1"/>
      <charset val="128"/>
    </font>
    <font>
      <sz val="8"/>
      <color indexed="17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14"/>
      <color indexed="17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0"/>
      <color indexed="57"/>
      <name val="ＭＳ 明朝"/>
      <family val="1"/>
      <charset val="128"/>
    </font>
    <font>
      <b/>
      <sz val="8.5"/>
      <color indexed="17"/>
      <name val="ＭＳ 明朝"/>
      <family val="1"/>
      <charset val="128"/>
    </font>
    <font>
      <sz val="8.5"/>
      <color indexed="17"/>
      <name val="ＭＳ 明朝"/>
      <family val="1"/>
      <charset val="128"/>
    </font>
    <font>
      <b/>
      <sz val="9"/>
      <color indexed="17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6"/>
      <color rgb="FFFF0000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8"/>
      <color rgb="FFFF0000"/>
      <name val="UD デジタル 教科書体 N-R"/>
      <family val="1"/>
      <charset val="128"/>
    </font>
    <font>
      <sz val="12"/>
      <color rgb="FFFF0000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14"/>
      <color rgb="FFFF0000"/>
      <name val="UD デジタル 教科書体 N-R"/>
      <family val="1"/>
      <charset val="128"/>
    </font>
    <font>
      <b/>
      <sz val="10"/>
      <color rgb="FFFF0000"/>
      <name val="BIZ UDゴシック"/>
      <family val="3"/>
      <charset val="128"/>
    </font>
    <font>
      <b/>
      <sz val="10"/>
      <color theme="0"/>
      <name val="BIZ UDゴシック"/>
      <family val="3"/>
      <charset val="128"/>
    </font>
    <font>
      <sz val="10"/>
      <color theme="0"/>
      <name val="BIZ UDゴシック"/>
      <family val="3"/>
      <charset val="128"/>
    </font>
    <font>
      <sz val="6"/>
      <color theme="0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color indexed="10"/>
      <name val="BIZ UDゴシック"/>
      <family val="3"/>
      <charset val="128"/>
    </font>
    <font>
      <sz val="6"/>
      <color indexed="17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u/>
      <sz val="11"/>
      <color rgb="FFFF0000"/>
      <name val="BIZ UDゴシック"/>
      <family val="3"/>
      <charset val="128"/>
    </font>
    <font>
      <sz val="11"/>
      <color indexed="17"/>
      <name val="BIZ UDゴシック"/>
      <family val="3"/>
      <charset val="128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medium">
        <color theme="9" tint="-0.499984740745262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theme="9" tint="-0.499984740745262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2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411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6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 shrinkToFit="1"/>
      <protection locked="0"/>
    </xf>
    <xf numFmtId="0" fontId="18" fillId="0" borderId="0" xfId="0" applyFont="1" applyFill="1" applyAlignment="1">
      <alignment vertical="center"/>
    </xf>
    <xf numFmtId="0" fontId="19" fillId="0" borderId="0" xfId="0" applyFont="1" applyFill="1"/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8" fontId="16" fillId="0" borderId="0" xfId="2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9" fontId="12" fillId="0" borderId="2" xfId="0" applyNumberFormat="1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righ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vertical="center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Protection="1"/>
    <xf numFmtId="0" fontId="17" fillId="0" borderId="0" xfId="0" applyFont="1" applyBorder="1" applyAlignment="1" applyProtection="1">
      <alignment vertical="center"/>
    </xf>
    <xf numFmtId="0" fontId="19" fillId="0" borderId="0" xfId="0" applyFont="1" applyFill="1" applyProtection="1"/>
    <xf numFmtId="0" fontId="20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left" vertical="center"/>
    </xf>
    <xf numFmtId="176" fontId="18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vertical="center" wrapText="1"/>
    </xf>
    <xf numFmtId="0" fontId="18" fillId="0" borderId="0" xfId="0" applyFont="1" applyFill="1" applyAlignment="1" applyProtection="1">
      <alignment vertical="center"/>
    </xf>
    <xf numFmtId="38" fontId="16" fillId="0" borderId="0" xfId="2" applyFont="1" applyFill="1" applyAlignment="1" applyProtection="1">
      <alignment vertical="center"/>
    </xf>
    <xf numFmtId="0" fontId="18" fillId="5" borderId="20" xfId="0" applyNumberFormat="1" applyFont="1" applyFill="1" applyBorder="1" applyAlignment="1" applyProtection="1">
      <alignment vertical="center"/>
      <protection locked="0"/>
    </xf>
    <xf numFmtId="0" fontId="18" fillId="5" borderId="2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>
      <alignment horizontal="left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8" xfId="0" applyNumberFormat="1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6" xfId="0" applyFont="1" applyBorder="1" applyAlignment="1">
      <alignment horizontal="center" vertical="center" wrapText="1"/>
    </xf>
    <xf numFmtId="0" fontId="33" fillId="0" borderId="2" xfId="0" applyFont="1" applyBorder="1" applyAlignment="1" applyProtection="1">
      <alignment horizontal="center" vertical="center" wrapText="1"/>
    </xf>
    <xf numFmtId="0" fontId="33" fillId="0" borderId="2" xfId="0" applyFont="1" applyFill="1" applyBorder="1" applyAlignment="1" applyProtection="1">
      <alignment horizontal="center" vertical="center" wrapText="1"/>
    </xf>
    <xf numFmtId="0" fontId="33" fillId="0" borderId="30" xfId="0" applyFont="1" applyFill="1" applyBorder="1" applyAlignment="1" applyProtection="1">
      <alignment horizontal="center" vertical="center" wrapText="1"/>
    </xf>
    <xf numFmtId="0" fontId="33" fillId="0" borderId="28" xfId="0" applyNumberFormat="1" applyFont="1" applyFill="1" applyBorder="1" applyAlignment="1" applyProtection="1">
      <alignment horizontal="center" vertical="center" wrapText="1"/>
    </xf>
    <xf numFmtId="0" fontId="33" fillId="0" borderId="29" xfId="0" applyFont="1" applyFill="1" applyBorder="1" applyAlignment="1" applyProtection="1">
      <alignment horizontal="left" vertical="center" wrapText="1"/>
    </xf>
    <xf numFmtId="0" fontId="33" fillId="0" borderId="2" xfId="0" applyFont="1" applyFill="1" applyBorder="1" applyAlignment="1" applyProtection="1">
      <alignment horizontal="left" vertical="center" wrapText="1"/>
    </xf>
    <xf numFmtId="0" fontId="33" fillId="0" borderId="6" xfId="0" applyFont="1" applyBorder="1" applyAlignment="1" applyProtection="1">
      <alignment horizontal="center" vertical="center" wrapText="1"/>
    </xf>
    <xf numFmtId="0" fontId="33" fillId="0" borderId="31" xfId="0" applyFont="1" applyFill="1" applyBorder="1" applyAlignment="1" applyProtection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</xf>
    <xf numFmtId="0" fontId="38" fillId="0" borderId="0" xfId="0" applyFont="1" applyFill="1" applyProtection="1"/>
    <xf numFmtId="0" fontId="39" fillId="3" borderId="0" xfId="0" applyFont="1" applyFill="1" applyAlignment="1" applyProtection="1">
      <alignment vertical="center"/>
    </xf>
    <xf numFmtId="0" fontId="40" fillId="3" borderId="0" xfId="0" applyFont="1" applyFill="1" applyAlignment="1" applyProtection="1">
      <alignment vertical="center"/>
    </xf>
    <xf numFmtId="0" fontId="41" fillId="3" borderId="0" xfId="0" applyFont="1" applyFill="1" applyBorder="1" applyAlignment="1" applyProtection="1">
      <alignment horizontal="center" vertical="center" wrapText="1"/>
    </xf>
    <xf numFmtId="0" fontId="42" fillId="0" borderId="0" xfId="0" applyFont="1" applyFill="1" applyAlignment="1" applyProtection="1">
      <alignment vertical="center"/>
    </xf>
    <xf numFmtId="0" fontId="43" fillId="0" borderId="0" xfId="0" applyFont="1" applyFill="1" applyAlignment="1" applyProtection="1">
      <alignment vertical="center"/>
    </xf>
    <xf numFmtId="0" fontId="44" fillId="0" borderId="0" xfId="0" applyFont="1" applyFill="1" applyBorder="1" applyAlignment="1" applyProtection="1">
      <alignment horizontal="center" vertical="center" wrapText="1"/>
    </xf>
    <xf numFmtId="49" fontId="40" fillId="3" borderId="0" xfId="0" applyNumberFormat="1" applyFont="1" applyFill="1" applyAlignment="1" applyProtection="1">
      <alignment vertical="center"/>
    </xf>
    <xf numFmtId="0" fontId="45" fillId="0" borderId="0" xfId="0" applyFont="1" applyFill="1" applyBorder="1" applyAlignment="1" applyProtection="1">
      <alignment horizontal="left" vertical="center"/>
    </xf>
    <xf numFmtId="0" fontId="47" fillId="0" borderId="0" xfId="0" applyFont="1" applyFill="1" applyBorder="1" applyAlignment="1" applyProtection="1">
      <alignment horizontal="left" vertical="center"/>
    </xf>
    <xf numFmtId="49" fontId="48" fillId="0" borderId="0" xfId="0" applyNumberFormat="1" applyFont="1" applyFill="1" applyBorder="1" applyAlignment="1" applyProtection="1">
      <alignment vertical="center"/>
    </xf>
    <xf numFmtId="0" fontId="49" fillId="0" borderId="0" xfId="0" applyFont="1" applyFill="1" applyBorder="1" applyAlignment="1" applyProtection="1">
      <alignment vertical="center"/>
    </xf>
    <xf numFmtId="0" fontId="44" fillId="0" borderId="0" xfId="0" applyFont="1" applyBorder="1" applyAlignment="1" applyProtection="1">
      <alignment horizontal="center" vertical="center" wrapText="1"/>
    </xf>
    <xf numFmtId="0" fontId="38" fillId="0" borderId="0" xfId="0" applyFont="1" applyFill="1"/>
    <xf numFmtId="0" fontId="39" fillId="3" borderId="0" xfId="0" applyFont="1" applyFill="1" applyAlignment="1">
      <alignment vertical="center"/>
    </xf>
    <xf numFmtId="0" fontId="40" fillId="3" borderId="0" xfId="0" applyFont="1" applyFill="1" applyAlignment="1">
      <alignment vertical="center"/>
    </xf>
    <xf numFmtId="0" fontId="41" fillId="3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49" fontId="40" fillId="3" borderId="0" xfId="0" applyNumberFormat="1" applyFont="1" applyFill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 applyProtection="1">
      <alignment vertical="center"/>
      <protection locked="0"/>
    </xf>
    <xf numFmtId="0" fontId="49" fillId="0" borderId="0" xfId="0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18" fillId="4" borderId="20" xfId="0" applyFont="1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0" fontId="18" fillId="4" borderId="15" xfId="0" applyNumberFormat="1" applyFont="1" applyFill="1" applyBorder="1" applyAlignment="1" applyProtection="1">
      <alignment horizontal="left" vertical="center"/>
      <protection locked="0"/>
    </xf>
    <xf numFmtId="0" fontId="18" fillId="4" borderId="16" xfId="0" applyNumberFormat="1" applyFont="1" applyFill="1" applyBorder="1" applyAlignment="1" applyProtection="1">
      <alignment horizontal="left" vertical="center"/>
      <protection locked="0"/>
    </xf>
    <xf numFmtId="0" fontId="18" fillId="4" borderId="16" xfId="0" applyFont="1" applyFill="1" applyBorder="1" applyAlignment="1" applyProtection="1">
      <alignment horizontal="left" vertical="center"/>
      <protection locked="0"/>
    </xf>
    <xf numFmtId="0" fontId="18" fillId="4" borderId="17" xfId="0" applyFont="1" applyFill="1" applyBorder="1" applyAlignment="1" applyProtection="1">
      <alignment horizontal="left" vertical="center"/>
      <protection locked="0"/>
    </xf>
    <xf numFmtId="49" fontId="18" fillId="4" borderId="15" xfId="0" applyNumberFormat="1" applyFont="1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49" fontId="18" fillId="4" borderId="21" xfId="0" applyNumberFormat="1" applyFont="1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vertical="center"/>
      <protection locked="0"/>
    </xf>
    <xf numFmtId="0" fontId="18" fillId="4" borderId="15" xfId="0" applyFont="1" applyFill="1" applyBorder="1" applyAlignment="1" applyProtection="1">
      <alignment vertical="center"/>
      <protection locked="0"/>
    </xf>
    <xf numFmtId="0" fontId="18" fillId="4" borderId="16" xfId="0" applyFont="1" applyFill="1" applyBorder="1" applyAlignment="1" applyProtection="1">
      <alignment vertical="center"/>
      <protection locked="0"/>
    </xf>
    <xf numFmtId="0" fontId="18" fillId="4" borderId="15" xfId="0" applyFont="1" applyFill="1" applyBorder="1" applyAlignment="1" applyProtection="1">
      <alignment horizontal="left" vertical="center"/>
      <protection locked="0"/>
    </xf>
    <xf numFmtId="17" fontId="18" fillId="4" borderId="15" xfId="0" applyNumberFormat="1" applyFont="1" applyFill="1" applyBorder="1" applyAlignment="1" applyProtection="1">
      <alignment vertical="center"/>
      <protection locked="0"/>
    </xf>
    <xf numFmtId="0" fontId="18" fillId="4" borderId="17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4" borderId="15" xfId="0" applyFont="1" applyFill="1" applyBorder="1" applyAlignment="1" applyProtection="1">
      <alignment vertical="center" shrinkToFit="1"/>
      <protection locked="0"/>
    </xf>
    <xf numFmtId="49" fontId="18" fillId="4" borderId="15" xfId="0" applyNumberFormat="1" applyFont="1" applyFill="1" applyBorder="1" applyAlignment="1" applyProtection="1">
      <alignment horizontal="left" vertical="center"/>
      <protection locked="0"/>
    </xf>
    <xf numFmtId="49" fontId="18" fillId="4" borderId="16" xfId="0" applyNumberFormat="1" applyFont="1" applyFill="1" applyBorder="1" applyAlignment="1" applyProtection="1">
      <alignment horizontal="left" vertical="center"/>
      <protection locked="0"/>
    </xf>
    <xf numFmtId="49" fontId="18" fillId="4" borderId="17" xfId="0" applyNumberFormat="1" applyFont="1" applyFill="1" applyBorder="1" applyAlignment="1" applyProtection="1">
      <alignment horizontal="left" vertical="center"/>
      <protection locked="0"/>
    </xf>
    <xf numFmtId="49" fontId="31" fillId="4" borderId="20" xfId="0" applyNumberFormat="1" applyFont="1" applyFill="1" applyBorder="1" applyAlignment="1" applyProtection="1">
      <alignment horizontal="left" vertical="center" wrapText="1"/>
      <protection locked="0"/>
    </xf>
    <xf numFmtId="0" fontId="18" fillId="4" borderId="18" xfId="0" applyFont="1" applyFill="1" applyBorder="1" applyAlignment="1" applyProtection="1">
      <alignment vertical="center"/>
      <protection locked="0"/>
    </xf>
    <xf numFmtId="0" fontId="18" fillId="4" borderId="19" xfId="0" applyFont="1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vertical="center"/>
      <protection locked="0"/>
    </xf>
    <xf numFmtId="0" fontId="18" fillId="4" borderId="16" xfId="0" applyFont="1" applyFill="1" applyBorder="1" applyAlignment="1" applyProtection="1">
      <alignment vertical="center" shrinkToFit="1"/>
      <protection locked="0"/>
    </xf>
    <xf numFmtId="0" fontId="18" fillId="4" borderId="17" xfId="0" applyFont="1" applyFill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6" fillId="0" borderId="8" xfId="0" applyNumberFormat="1" applyFont="1" applyBorder="1" applyAlignment="1">
      <alignment vertical="center" wrapText="1"/>
    </xf>
    <xf numFmtId="0" fontId="36" fillId="0" borderId="9" xfId="0" applyNumberFormat="1" applyFont="1" applyBorder="1" applyAlignment="1">
      <alignment vertical="center" wrapText="1"/>
    </xf>
    <xf numFmtId="0" fontId="36" fillId="0" borderId="11" xfId="0" applyNumberFormat="1" applyFont="1" applyBorder="1" applyAlignment="1">
      <alignment vertical="center" wrapText="1"/>
    </xf>
    <xf numFmtId="0" fontId="36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176" fontId="18" fillId="4" borderId="18" xfId="0" applyNumberFormat="1" applyFont="1" applyFill="1" applyBorder="1" applyAlignment="1" applyProtection="1">
      <alignment horizontal="left" vertical="center" shrinkToFit="1"/>
      <protection locked="0"/>
    </xf>
    <xf numFmtId="176" fontId="18" fillId="4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49" fontId="21" fillId="4" borderId="20" xfId="0" applyNumberFormat="1" applyFont="1" applyFill="1" applyBorder="1" applyAlignment="1">
      <alignment horizontal="left" vertical="center"/>
    </xf>
    <xf numFmtId="0" fontId="18" fillId="4" borderId="17" xfId="0" applyNumberFormat="1" applyFont="1" applyFill="1" applyBorder="1" applyAlignment="1" applyProtection="1">
      <alignment horizontal="left" vertical="center"/>
      <protection locked="0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shrinkToFit="1"/>
    </xf>
    <xf numFmtId="0" fontId="36" fillId="0" borderId="12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shrinkToFit="1"/>
    </xf>
    <xf numFmtId="0" fontId="36" fillId="0" borderId="1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6" fillId="0" borderId="8" xfId="0" applyNumberFormat="1" applyFont="1" applyBorder="1" applyAlignment="1">
      <alignment horizontal="left" vertical="center" wrapText="1"/>
    </xf>
    <xf numFmtId="0" fontId="36" fillId="0" borderId="9" xfId="0" applyNumberFormat="1" applyFont="1" applyBorder="1" applyAlignment="1">
      <alignment horizontal="left" vertical="center" wrapText="1"/>
    </xf>
    <xf numFmtId="0" fontId="36" fillId="0" borderId="11" xfId="0" applyNumberFormat="1" applyFont="1" applyBorder="1" applyAlignment="1">
      <alignment horizontal="left" vertical="center" wrapText="1"/>
    </xf>
    <xf numFmtId="0" fontId="36" fillId="0" borderId="1" xfId="0" applyNumberFormat="1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4" fillId="0" borderId="0" xfId="0" applyNumberFormat="1" applyFont="1" applyBorder="1" applyAlignment="1">
      <alignment horizontal="center" vertical="center" wrapText="1"/>
    </xf>
    <xf numFmtId="176" fontId="35" fillId="0" borderId="0" xfId="0" applyNumberFormat="1" applyFont="1" applyBorder="1" applyAlignment="1">
      <alignment horizontal="center" vertical="center" wrapText="1" justifyLastLine="1"/>
    </xf>
    <xf numFmtId="176" fontId="35" fillId="0" borderId="1" xfId="0" applyNumberFormat="1" applyFont="1" applyBorder="1" applyAlignment="1">
      <alignment horizontal="center" vertical="center" wrapText="1" justifyLastLine="1"/>
    </xf>
    <xf numFmtId="0" fontId="47" fillId="0" borderId="3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36" fillId="0" borderId="8" xfId="0" applyNumberFormat="1" applyFont="1" applyBorder="1" applyAlignment="1">
      <alignment horizontal="center" vertical="center" wrapText="1"/>
    </xf>
    <xf numFmtId="0" fontId="36" fillId="0" borderId="9" xfId="0" applyNumberFormat="1" applyFont="1" applyBorder="1" applyAlignment="1">
      <alignment horizontal="center" vertical="center" wrapText="1"/>
    </xf>
    <xf numFmtId="0" fontId="36" fillId="0" borderId="11" xfId="0" applyNumberFormat="1" applyFont="1" applyBorder="1" applyAlignment="1">
      <alignment horizontal="center" vertical="center" wrapText="1"/>
    </xf>
    <xf numFmtId="0" fontId="36" fillId="0" borderId="1" xfId="0" applyNumberFormat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vertical="top" wrapText="1"/>
    </xf>
    <xf numFmtId="0" fontId="32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</xf>
    <xf numFmtId="176" fontId="33" fillId="0" borderId="0" xfId="0" applyNumberFormat="1" applyFont="1" applyBorder="1" applyAlignment="1" applyProtection="1">
      <alignment horizontal="center" vertical="center" wrapText="1" justifyLastLine="1"/>
    </xf>
    <xf numFmtId="176" fontId="33" fillId="0" borderId="1" xfId="0" applyNumberFormat="1" applyFont="1" applyBorder="1" applyAlignment="1" applyProtection="1">
      <alignment horizontal="center" vertical="center" wrapText="1" justifyLastLine="1"/>
    </xf>
    <xf numFmtId="0" fontId="8" fillId="0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28" fillId="0" borderId="4" xfId="0" applyFont="1" applyBorder="1" applyAlignment="1" applyProtection="1">
      <alignment horizontal="center" vertical="center" wrapText="1"/>
    </xf>
    <xf numFmtId="0" fontId="28" fillId="0" borderId="5" xfId="0" applyFont="1" applyBorder="1" applyAlignment="1" applyProtection="1">
      <alignment horizontal="center" vertical="center" wrapText="1"/>
    </xf>
    <xf numFmtId="0" fontId="28" fillId="0" borderId="6" xfId="0" applyFont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 applyProtection="1">
      <alignment horizontal="center" vertical="center" shrinkToFit="1"/>
    </xf>
    <xf numFmtId="0" fontId="37" fillId="0" borderId="12" xfId="0" applyFont="1" applyFill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37" fillId="0" borderId="8" xfId="0" applyNumberFormat="1" applyFont="1" applyBorder="1" applyAlignment="1" applyProtection="1">
      <alignment horizontal="center" vertical="center" wrapText="1"/>
    </xf>
    <xf numFmtId="0" fontId="37" fillId="0" borderId="9" xfId="0" applyNumberFormat="1" applyFont="1" applyBorder="1" applyAlignment="1" applyProtection="1">
      <alignment horizontal="center" vertical="center" wrapText="1"/>
    </xf>
    <xf numFmtId="0" fontId="37" fillId="0" borderId="11" xfId="0" applyNumberFormat="1" applyFont="1" applyBorder="1" applyAlignment="1" applyProtection="1">
      <alignment horizontal="center" vertical="center" wrapText="1"/>
    </xf>
    <xf numFmtId="0" fontId="37" fillId="0" borderId="1" xfId="0" applyNumberFormat="1" applyFont="1" applyBorder="1" applyAlignment="1" applyProtection="1">
      <alignment horizontal="center" vertical="center" wrapText="1"/>
    </xf>
    <xf numFmtId="0" fontId="37" fillId="0" borderId="8" xfId="0" applyNumberFormat="1" applyFont="1" applyBorder="1" applyAlignment="1" applyProtection="1">
      <alignment horizontal="left" vertical="center" wrapText="1"/>
    </xf>
    <xf numFmtId="0" fontId="37" fillId="0" borderId="9" xfId="0" applyNumberFormat="1" applyFont="1" applyBorder="1" applyAlignment="1" applyProtection="1">
      <alignment horizontal="left" vertical="center" wrapText="1"/>
    </xf>
    <xf numFmtId="0" fontId="37" fillId="0" borderId="11" xfId="0" applyNumberFormat="1" applyFont="1" applyBorder="1" applyAlignment="1" applyProtection="1">
      <alignment horizontal="left" vertical="center" wrapText="1"/>
    </xf>
    <xf numFmtId="0" fontId="37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distributed" vertical="center" wrapText="1"/>
    </xf>
    <xf numFmtId="0" fontId="9" fillId="0" borderId="12" xfId="0" applyFont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37" fillId="0" borderId="8" xfId="0" applyNumberFormat="1" applyFont="1" applyBorder="1" applyAlignment="1" applyProtection="1">
      <alignment vertical="center" wrapText="1"/>
    </xf>
    <xf numFmtId="0" fontId="37" fillId="0" borderId="9" xfId="0" applyNumberFormat="1" applyFont="1" applyBorder="1" applyAlignment="1" applyProtection="1">
      <alignment vertical="center" wrapText="1"/>
    </xf>
    <xf numFmtId="0" fontId="37" fillId="0" borderId="11" xfId="0" applyNumberFormat="1" applyFont="1" applyBorder="1" applyAlignment="1" applyProtection="1">
      <alignment vertical="center" wrapText="1"/>
    </xf>
    <xf numFmtId="0" fontId="37" fillId="0" borderId="1" xfId="0" applyNumberFormat="1" applyFont="1" applyBorder="1" applyAlignment="1" applyProtection="1">
      <alignment vertical="center" wrapText="1"/>
    </xf>
    <xf numFmtId="0" fontId="15" fillId="0" borderId="9" xfId="0" applyFont="1" applyBorder="1" applyAlignment="1" applyProtection="1">
      <alignment vertical="center" wrapText="1"/>
    </xf>
    <xf numFmtId="0" fontId="15" fillId="0" borderId="10" xfId="0" applyFont="1" applyBorder="1" applyAlignment="1" applyProtection="1">
      <alignment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37" fillId="0" borderId="1" xfId="0" applyNumberFormat="1" applyFont="1" applyFill="1" applyBorder="1" applyAlignment="1" applyProtection="1">
      <alignment horizontal="center" vertical="center" shrinkToFit="1"/>
    </xf>
    <xf numFmtId="0" fontId="37" fillId="0" borderId="12" xfId="0" applyNumberFormat="1" applyFont="1" applyFill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176" fontId="18" fillId="4" borderId="18" xfId="0" applyNumberFormat="1" applyFont="1" applyFill="1" applyBorder="1" applyAlignment="1" applyProtection="1">
      <alignment horizontal="left" vertical="center" shrinkToFit="1"/>
    </xf>
    <xf numFmtId="176" fontId="18" fillId="4" borderId="19" xfId="0" applyNumberFormat="1" applyFont="1" applyFill="1" applyBorder="1" applyAlignment="1" applyProtection="1">
      <alignment horizontal="left" vertical="center" shrinkToFit="1"/>
    </xf>
    <xf numFmtId="0" fontId="0" fillId="4" borderId="19" xfId="0" applyFill="1" applyBorder="1" applyAlignment="1" applyProtection="1">
      <alignment horizontal="left" vertical="center"/>
    </xf>
    <xf numFmtId="0" fontId="0" fillId="4" borderId="16" xfId="0" applyFill="1" applyBorder="1" applyAlignment="1" applyProtection="1">
      <alignment horizontal="left" vertical="center"/>
    </xf>
    <xf numFmtId="0" fontId="0" fillId="4" borderId="17" xfId="0" applyFill="1" applyBorder="1" applyAlignment="1" applyProtection="1">
      <alignment horizontal="left" vertical="center"/>
    </xf>
    <xf numFmtId="49" fontId="31" fillId="4" borderId="20" xfId="0" applyNumberFormat="1" applyFont="1" applyFill="1" applyBorder="1" applyAlignment="1" applyProtection="1">
      <alignment horizontal="left" vertical="center" wrapText="1"/>
    </xf>
    <xf numFmtId="0" fontId="18" fillId="4" borderId="18" xfId="0" applyFont="1" applyFill="1" applyBorder="1" applyAlignment="1" applyProtection="1">
      <alignment vertical="center"/>
    </xf>
    <xf numFmtId="0" fontId="18" fillId="4" borderId="19" xfId="0" applyFont="1" applyFill="1" applyBorder="1" applyAlignment="1" applyProtection="1">
      <alignment vertical="center"/>
    </xf>
    <xf numFmtId="0" fontId="0" fillId="4" borderId="19" xfId="0" applyFill="1" applyBorder="1" applyAlignment="1" applyProtection="1">
      <alignment vertical="center"/>
    </xf>
    <xf numFmtId="0" fontId="0" fillId="4" borderId="16" xfId="0" applyFill="1" applyBorder="1" applyAlignment="1" applyProtection="1">
      <alignment vertical="center"/>
    </xf>
    <xf numFmtId="0" fontId="0" fillId="4" borderId="17" xfId="0" applyFill="1" applyBorder="1" applyAlignment="1" applyProtection="1">
      <alignment vertical="center"/>
    </xf>
    <xf numFmtId="0" fontId="18" fillId="4" borderId="15" xfId="0" applyFont="1" applyFill="1" applyBorder="1" applyAlignment="1" applyProtection="1">
      <alignment vertical="center" shrinkToFit="1"/>
    </xf>
    <xf numFmtId="0" fontId="18" fillId="4" borderId="16" xfId="0" applyFont="1" applyFill="1" applyBorder="1" applyAlignment="1" applyProtection="1">
      <alignment vertical="center" shrinkToFit="1"/>
    </xf>
    <xf numFmtId="0" fontId="18" fillId="4" borderId="17" xfId="0" applyFont="1" applyFill="1" applyBorder="1" applyAlignment="1" applyProtection="1">
      <alignment vertical="center" shrinkToFit="1"/>
    </xf>
    <xf numFmtId="49" fontId="21" fillId="4" borderId="20" xfId="0" applyNumberFormat="1" applyFont="1" applyFill="1" applyBorder="1" applyAlignment="1" applyProtection="1">
      <alignment horizontal="left" vertical="center"/>
    </xf>
    <xf numFmtId="0" fontId="18" fillId="4" borderId="15" xfId="0" applyFont="1" applyFill="1" applyBorder="1" applyAlignment="1" applyProtection="1">
      <alignment vertical="center"/>
    </xf>
    <xf numFmtId="0" fontId="18" fillId="4" borderId="16" xfId="0" applyFont="1" applyFill="1" applyBorder="1" applyAlignment="1" applyProtection="1">
      <alignment vertical="center"/>
    </xf>
    <xf numFmtId="0" fontId="18" fillId="4" borderId="17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4" borderId="15" xfId="0" applyNumberFormat="1" applyFont="1" applyFill="1" applyBorder="1" applyAlignment="1" applyProtection="1">
      <alignment horizontal="left" vertical="center"/>
    </xf>
    <xf numFmtId="0" fontId="18" fillId="4" borderId="16" xfId="0" applyNumberFormat="1" applyFont="1" applyFill="1" applyBorder="1" applyAlignment="1" applyProtection="1">
      <alignment horizontal="left" vertical="center"/>
    </xf>
    <xf numFmtId="0" fontId="18" fillId="4" borderId="17" xfId="0" applyNumberFormat="1" applyFont="1" applyFill="1" applyBorder="1" applyAlignment="1" applyProtection="1">
      <alignment horizontal="left" vertical="center"/>
    </xf>
    <xf numFmtId="49" fontId="18" fillId="4" borderId="15" xfId="0" applyNumberFormat="1" applyFont="1" applyFill="1" applyBorder="1" applyAlignment="1" applyProtection="1">
      <alignment horizontal="left" vertical="center"/>
    </xf>
    <xf numFmtId="49" fontId="18" fillId="4" borderId="16" xfId="0" applyNumberFormat="1" applyFont="1" applyFill="1" applyBorder="1" applyAlignment="1" applyProtection="1">
      <alignment horizontal="left" vertical="center"/>
    </xf>
    <xf numFmtId="49" fontId="18" fillId="4" borderId="17" xfId="0" applyNumberFormat="1" applyFont="1" applyFill="1" applyBorder="1" applyAlignment="1" applyProtection="1">
      <alignment horizontal="left" vertical="center"/>
    </xf>
    <xf numFmtId="0" fontId="18" fillId="4" borderId="15" xfId="0" applyFont="1" applyFill="1" applyBorder="1" applyAlignment="1" applyProtection="1">
      <alignment horizontal="left" vertical="center"/>
    </xf>
    <xf numFmtId="0" fontId="18" fillId="4" borderId="16" xfId="0" applyFont="1" applyFill="1" applyBorder="1" applyAlignment="1" applyProtection="1">
      <alignment horizontal="left" vertical="center"/>
    </xf>
    <xf numFmtId="0" fontId="18" fillId="4" borderId="17" xfId="0" applyFont="1" applyFill="1" applyBorder="1" applyAlignment="1" applyProtection="1">
      <alignment horizontal="left" vertical="center"/>
    </xf>
    <xf numFmtId="17" fontId="18" fillId="4" borderId="15" xfId="0" applyNumberFormat="1" applyFont="1" applyFill="1" applyBorder="1" applyAlignment="1" applyProtection="1">
      <alignment vertical="center"/>
    </xf>
    <xf numFmtId="0" fontId="47" fillId="0" borderId="32" xfId="0" applyFont="1" applyFill="1" applyBorder="1" applyAlignment="1" applyProtection="1">
      <alignment horizontal="left" vertical="center" wrapText="1"/>
    </xf>
    <xf numFmtId="0" fontId="47" fillId="0" borderId="0" xfId="0" applyFont="1" applyFill="1" applyBorder="1" applyAlignment="1" applyProtection="1">
      <alignment horizontal="left" vertical="center" wrapText="1"/>
    </xf>
    <xf numFmtId="0" fontId="18" fillId="4" borderId="20" xfId="0" applyFont="1" applyFill="1" applyBorder="1" applyAlignment="1" applyProtection="1">
      <alignment vertical="center"/>
    </xf>
    <xf numFmtId="0" fontId="0" fillId="4" borderId="20" xfId="0" applyFill="1" applyBorder="1" applyAlignment="1" applyProtection="1">
      <alignment vertical="center"/>
    </xf>
    <xf numFmtId="49" fontId="18" fillId="4" borderId="15" xfId="0" applyNumberFormat="1" applyFont="1" applyFill="1" applyBorder="1" applyAlignment="1" applyProtection="1">
      <alignment vertical="center"/>
    </xf>
    <xf numFmtId="49" fontId="18" fillId="4" borderId="21" xfId="0" applyNumberFormat="1" applyFont="1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4" borderId="23" xfId="0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left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66675</xdr:colOff>
      <xdr:row>10</xdr:row>
      <xdr:rowOff>66675</xdr:rowOff>
    </xdr:from>
    <xdr:to>
      <xdr:col>28</xdr:col>
      <xdr:colOff>0</xdr:colOff>
      <xdr:row>14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 rot="5400000">
          <a:off x="4576763" y="2528887"/>
          <a:ext cx="628650" cy="447675"/>
        </a:xfrm>
        <a:prstGeom prst="bentConnector3">
          <a:avLst>
            <a:gd name="adj1" fmla="val -161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25</xdr:col>
      <xdr:colOff>76200</xdr:colOff>
      <xdr:row>32</xdr:row>
      <xdr:rowOff>66675</xdr:rowOff>
    </xdr:from>
    <xdr:to>
      <xdr:col>28</xdr:col>
      <xdr:colOff>9525</xdr:colOff>
      <xdr:row>34</xdr:row>
      <xdr:rowOff>142875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 rot="5400000">
          <a:off x="4667250" y="7162800"/>
          <a:ext cx="466725" cy="447675"/>
        </a:xfrm>
        <a:prstGeom prst="bentConnector3">
          <a:avLst>
            <a:gd name="adj1" fmla="val -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85725</xdr:colOff>
      <xdr:row>11</xdr:row>
      <xdr:rowOff>76200</xdr:rowOff>
    </xdr:from>
    <xdr:to>
      <xdr:col>34</xdr:col>
      <xdr:colOff>161925</xdr:colOff>
      <xdr:row>13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5886450" y="2762250"/>
          <a:ext cx="419100" cy="142875"/>
        </a:xfrm>
        <a:prstGeom prst="bentConnector3">
          <a:avLst>
            <a:gd name="adj1" fmla="val 10226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170447</xdr:colOff>
      <xdr:row>53</xdr:row>
      <xdr:rowOff>120315</xdr:rowOff>
    </xdr:from>
    <xdr:to>
      <xdr:col>33</xdr:col>
      <xdr:colOff>31082</xdr:colOff>
      <xdr:row>55</xdr:row>
      <xdr:rowOff>227095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527F126-E808-441C-A195-E92339525ED4}"/>
            </a:ext>
          </a:extLst>
        </xdr:cNvPr>
        <xdr:cNvSpPr txBox="1"/>
      </xdr:nvSpPr>
      <xdr:spPr>
        <a:xfrm>
          <a:off x="922421" y="11650578"/>
          <a:ext cx="5094372" cy="56799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↓こちらの入力セルに入力してください。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66675</xdr:colOff>
      <xdr:row>10</xdr:row>
      <xdr:rowOff>66675</xdr:rowOff>
    </xdr:from>
    <xdr:to>
      <xdr:col>28</xdr:col>
      <xdr:colOff>0</xdr:colOff>
      <xdr:row>14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EF4511E1-1FF1-4B07-BA27-76EFB596A3DA}"/>
            </a:ext>
          </a:extLst>
        </xdr:cNvPr>
        <xdr:cNvCxnSpPr>
          <a:cxnSpLocks noChangeShapeType="1"/>
        </xdr:cNvCxnSpPr>
      </xdr:nvCxnSpPr>
      <xdr:spPr bwMode="auto">
        <a:xfrm rot="5400000">
          <a:off x="4605338" y="2528887"/>
          <a:ext cx="628650" cy="447675"/>
        </a:xfrm>
        <a:prstGeom prst="bentConnector3">
          <a:avLst>
            <a:gd name="adj1" fmla="val -161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25</xdr:col>
      <xdr:colOff>76200</xdr:colOff>
      <xdr:row>32</xdr:row>
      <xdr:rowOff>66675</xdr:rowOff>
    </xdr:from>
    <xdr:to>
      <xdr:col>28</xdr:col>
      <xdr:colOff>9525</xdr:colOff>
      <xdr:row>34</xdr:row>
      <xdr:rowOff>142875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3DD63042-50CB-4579-BC1C-B51E94811833}"/>
            </a:ext>
          </a:extLst>
        </xdr:cNvPr>
        <xdr:cNvCxnSpPr>
          <a:cxnSpLocks noChangeShapeType="1"/>
        </xdr:cNvCxnSpPr>
      </xdr:nvCxnSpPr>
      <xdr:spPr bwMode="auto">
        <a:xfrm rot="5400000">
          <a:off x="4695825" y="7162800"/>
          <a:ext cx="466725" cy="447675"/>
        </a:xfrm>
        <a:prstGeom prst="bentConnector3">
          <a:avLst>
            <a:gd name="adj1" fmla="val -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85725</xdr:colOff>
      <xdr:row>11</xdr:row>
      <xdr:rowOff>76200</xdr:rowOff>
    </xdr:from>
    <xdr:to>
      <xdr:col>34</xdr:col>
      <xdr:colOff>161925</xdr:colOff>
      <xdr:row>13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A3642CAE-4700-4E2B-9312-2AF3DDEE5163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5915025" y="2762250"/>
          <a:ext cx="419100" cy="142875"/>
        </a:xfrm>
        <a:prstGeom prst="bentConnector3">
          <a:avLst>
            <a:gd name="adj1" fmla="val 10226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170447</xdr:colOff>
      <xdr:row>53</xdr:row>
      <xdr:rowOff>120315</xdr:rowOff>
    </xdr:from>
    <xdr:to>
      <xdr:col>33</xdr:col>
      <xdr:colOff>31082</xdr:colOff>
      <xdr:row>55</xdr:row>
      <xdr:rowOff>227095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C7FB770-2D0C-45FD-BD43-DA65A52AC32C}"/>
            </a:ext>
          </a:extLst>
        </xdr:cNvPr>
        <xdr:cNvSpPr txBox="1"/>
      </xdr:nvSpPr>
      <xdr:spPr>
        <a:xfrm>
          <a:off x="913397" y="11693190"/>
          <a:ext cx="5118435" cy="5639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↓こちらの入力セルに入力してください。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65288;%5eo&#65342;)&#36039;&#26684;&#31649;&#29702;&#35506;&#20491;&#20154;&#12405;&#12361;&#12427;&#12384;\&#20837;&#21147;&#29992;&#32025;\&#9661;&#36039;&#26684;&#21462;&#24471;&#38306;&#36899;&#96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X表"/>
      <sheetName val="Y表"/>
      <sheetName val="Y裏"/>
      <sheetName val="内部Ｙ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Q87"/>
  <sheetViews>
    <sheetView showGridLines="0" tabSelected="1" zoomScale="95" workbookViewId="0">
      <selection activeCell="L6" sqref="L6:T6"/>
    </sheetView>
  </sheetViews>
  <sheetFormatPr defaultColWidth="2.25" defaultRowHeight="18" customHeight="1" x14ac:dyDescent="0.15"/>
  <cols>
    <col min="1" max="3" width="3.25" style="1" customWidth="1"/>
    <col min="4" max="4" width="2.75" style="1" customWidth="1"/>
    <col min="5" max="5" width="2.625" style="1" customWidth="1"/>
    <col min="6" max="7" width="2.375" style="1" customWidth="1"/>
    <col min="8" max="13" width="2.25" style="1"/>
    <col min="14" max="14" width="2.625" style="1" bestFit="1" customWidth="1"/>
    <col min="15" max="16384" width="2.25" style="1"/>
  </cols>
  <sheetData>
    <row r="1" spans="1:45" ht="18" customHeight="1" x14ac:dyDescent="0.15">
      <c r="A1" s="247" t="s">
        <v>0</v>
      </c>
      <c r="B1" s="247"/>
      <c r="C1" s="247"/>
      <c r="D1" s="247"/>
      <c r="AN1" s="255" t="str">
        <f>IF(N59="","",N59)</f>
        <v/>
      </c>
      <c r="AO1" s="255"/>
      <c r="AP1" s="255"/>
      <c r="AQ1" s="255"/>
      <c r="AR1" s="255"/>
    </row>
    <row r="2" spans="1:45" ht="36" customHeight="1" x14ac:dyDescent="0.15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</row>
    <row r="3" spans="1:45" s="2" customFormat="1" ht="12" customHeight="1" x14ac:dyDescent="0.15">
      <c r="AF3" s="256" t="str">
        <f>IF(N60="","令和　　　年　　　月　　　日",N60)</f>
        <v>令和　　　年　　　月　　　日</v>
      </c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</row>
    <row r="4" spans="1:45" ht="12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</row>
    <row r="5" spans="1:45" ht="13.5" customHeight="1" x14ac:dyDescent="0.15">
      <c r="A5" s="249" t="s">
        <v>2</v>
      </c>
      <c r="B5" s="249"/>
      <c r="C5" s="249"/>
      <c r="D5" s="249"/>
      <c r="E5" s="249"/>
      <c r="F5" s="184" t="s">
        <v>3</v>
      </c>
      <c r="G5" s="233" t="s">
        <v>4</v>
      </c>
      <c r="H5" s="233"/>
      <c r="I5" s="233"/>
      <c r="J5" s="233"/>
      <c r="K5" s="233"/>
      <c r="L5" s="250" t="s">
        <v>5</v>
      </c>
      <c r="M5" s="250"/>
      <c r="N5" s="250"/>
      <c r="O5" s="250"/>
      <c r="P5" s="250"/>
      <c r="Q5" s="250"/>
      <c r="R5" s="250"/>
      <c r="S5" s="250"/>
      <c r="T5" s="250"/>
      <c r="U5" s="2"/>
      <c r="V5" s="2"/>
      <c r="W5" s="2"/>
      <c r="X5" s="184" t="s">
        <v>6</v>
      </c>
      <c r="Y5" s="184"/>
      <c r="Z5" s="184"/>
      <c r="AA5" s="184"/>
      <c r="AB5" s="184"/>
      <c r="AC5" s="184"/>
      <c r="AD5" s="251" t="s">
        <v>80</v>
      </c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3"/>
    </row>
    <row r="6" spans="1:45" ht="15" customHeight="1" x14ac:dyDescent="0.15">
      <c r="A6" s="249"/>
      <c r="B6" s="249"/>
      <c r="C6" s="249"/>
      <c r="D6" s="249"/>
      <c r="E6" s="249"/>
      <c r="F6" s="184"/>
      <c r="G6" s="233" t="s">
        <v>7</v>
      </c>
      <c r="H6" s="233"/>
      <c r="I6" s="233" t="s">
        <v>8</v>
      </c>
      <c r="J6" s="233"/>
      <c r="K6" s="233"/>
      <c r="L6" s="254" t="s">
        <v>9</v>
      </c>
      <c r="M6" s="254"/>
      <c r="N6" s="254"/>
      <c r="O6" s="254"/>
      <c r="P6" s="254"/>
      <c r="Q6" s="254"/>
      <c r="R6" s="254"/>
      <c r="S6" s="254"/>
      <c r="T6" s="254"/>
      <c r="U6" s="2"/>
      <c r="V6" s="2"/>
      <c r="W6" s="2"/>
      <c r="X6" s="184"/>
      <c r="Y6" s="184"/>
      <c r="Z6" s="184"/>
      <c r="AA6" s="184"/>
      <c r="AB6" s="184"/>
      <c r="AC6" s="184"/>
      <c r="AD6" s="251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3"/>
    </row>
    <row r="7" spans="1:45" ht="15" customHeight="1" x14ac:dyDescent="0.15">
      <c r="A7" s="249"/>
      <c r="B7" s="249"/>
      <c r="C7" s="249"/>
      <c r="D7" s="249"/>
      <c r="E7" s="249"/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3">
        <v>7</v>
      </c>
      <c r="M7" s="3">
        <v>8</v>
      </c>
      <c r="N7" s="3">
        <v>9</v>
      </c>
      <c r="O7" s="3">
        <v>10</v>
      </c>
      <c r="P7" s="3">
        <v>11</v>
      </c>
      <c r="Q7" s="3">
        <v>12</v>
      </c>
      <c r="R7" s="3">
        <v>13</v>
      </c>
      <c r="S7" s="3">
        <v>14</v>
      </c>
      <c r="T7" s="3">
        <v>15</v>
      </c>
      <c r="U7" s="2"/>
      <c r="V7" s="2"/>
      <c r="W7" s="2"/>
      <c r="X7" s="184" t="s">
        <v>10</v>
      </c>
      <c r="Y7" s="184"/>
      <c r="Z7" s="184"/>
      <c r="AA7" s="184"/>
      <c r="AB7" s="184"/>
      <c r="AC7" s="184"/>
      <c r="AD7" s="251" t="s">
        <v>81</v>
      </c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3"/>
    </row>
    <row r="8" spans="1:45" ht="24.75" customHeight="1" x14ac:dyDescent="0.15">
      <c r="A8" s="249"/>
      <c r="B8" s="249"/>
      <c r="C8" s="249"/>
      <c r="D8" s="249"/>
      <c r="E8" s="249"/>
      <c r="F8" s="60" t="s">
        <v>11</v>
      </c>
      <c r="G8" s="59" t="s">
        <v>156</v>
      </c>
      <c r="H8" s="59" t="s">
        <v>157</v>
      </c>
      <c r="I8" s="59" t="s">
        <v>158</v>
      </c>
      <c r="J8" s="59" t="s">
        <v>159</v>
      </c>
      <c r="K8" s="59" t="s">
        <v>160</v>
      </c>
      <c r="L8" s="114" t="str">
        <f>MID($N$61,1,1)</f>
        <v/>
      </c>
      <c r="M8" s="114" t="str">
        <f>MID($N$61,2,1)</f>
        <v/>
      </c>
      <c r="N8" s="114" t="str">
        <f>MID($N$61,3,1)</f>
        <v/>
      </c>
      <c r="O8" s="114" t="str">
        <f>MID($N$61,4,1)</f>
        <v/>
      </c>
      <c r="P8" s="114" t="str">
        <f>MID($N$61,5,1)</f>
        <v/>
      </c>
      <c r="Q8" s="114" t="str">
        <f>MID($N$61,6,1)</f>
        <v/>
      </c>
      <c r="R8" s="114" t="str">
        <f>MID($N$61,7,1)</f>
        <v/>
      </c>
      <c r="S8" s="114" t="str">
        <f>MID($N$61,8,1)</f>
        <v/>
      </c>
      <c r="T8" s="114" t="str">
        <f>MID($N$61,9,1)</f>
        <v/>
      </c>
      <c r="U8" s="2"/>
      <c r="V8" s="2"/>
      <c r="W8" s="2"/>
      <c r="X8" s="184"/>
      <c r="Y8" s="184"/>
      <c r="Z8" s="184"/>
      <c r="AA8" s="184"/>
      <c r="AB8" s="184"/>
      <c r="AC8" s="184"/>
      <c r="AD8" s="251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3"/>
    </row>
    <row r="9" spans="1:45" ht="25.5" customHeight="1" x14ac:dyDescent="0.15">
      <c r="A9" s="4"/>
      <c r="B9" s="4"/>
      <c r="C9" s="4"/>
      <c r="D9" s="4"/>
      <c r="E9" s="4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2"/>
      <c r="V9" s="2"/>
      <c r="W9" s="2"/>
      <c r="X9" s="2"/>
      <c r="Y9" s="2"/>
      <c r="Z9" s="2"/>
      <c r="AA9" s="2"/>
      <c r="AB9" s="2"/>
      <c r="AC9" s="2"/>
    </row>
    <row r="10" spans="1:45" ht="15" customHeight="1" x14ac:dyDescent="0.15">
      <c r="A10" s="265" t="s">
        <v>12</v>
      </c>
      <c r="B10" s="266"/>
      <c r="C10" s="266"/>
      <c r="D10" s="266"/>
      <c r="E10" s="267"/>
      <c r="F10" s="3" t="s">
        <v>13</v>
      </c>
      <c r="G10" s="271" t="s">
        <v>14</v>
      </c>
      <c r="H10" s="271"/>
      <c r="I10" s="271" t="s">
        <v>15</v>
      </c>
      <c r="J10" s="271"/>
      <c r="K10" s="271" t="s">
        <v>16</v>
      </c>
      <c r="L10" s="27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9"/>
      <c r="AP10" s="9"/>
      <c r="AQ10" s="9"/>
    </row>
    <row r="11" spans="1:45" ht="24.75" customHeight="1" x14ac:dyDescent="0.15">
      <c r="A11" s="268"/>
      <c r="B11" s="269"/>
      <c r="C11" s="269"/>
      <c r="D11" s="269"/>
      <c r="E11" s="270"/>
      <c r="F11" s="114" t="str">
        <f>MID($N$62,1,1)</f>
        <v/>
      </c>
      <c r="G11" s="114" t="str">
        <f>MID($N$62,2,1)</f>
        <v/>
      </c>
      <c r="H11" s="114" t="str">
        <f>MID($N$62,3,1)</f>
        <v/>
      </c>
      <c r="I11" s="114" t="str">
        <f>MID($N$62,4,1)</f>
        <v/>
      </c>
      <c r="J11" s="114" t="str">
        <f>MID($N$62,5,1)</f>
        <v/>
      </c>
      <c r="K11" s="114" t="str">
        <f>MID($N$62,6,1)</f>
        <v/>
      </c>
      <c r="L11" s="114" t="str">
        <f>MID($N$62,7,1)</f>
        <v/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246" t="s">
        <v>17</v>
      </c>
      <c r="AD11" s="246"/>
      <c r="AE11" s="246"/>
      <c r="AF11" s="246"/>
      <c r="AG11" s="246"/>
      <c r="AH11" s="246"/>
      <c r="AI11" s="246"/>
      <c r="AJ11" s="246"/>
      <c r="AK11" s="246"/>
      <c r="AL11" s="246"/>
      <c r="AM11" s="8"/>
      <c r="AN11" s="8"/>
      <c r="AO11" s="9"/>
      <c r="AP11" s="9"/>
      <c r="AQ11" s="9"/>
    </row>
    <row r="12" spans="1:45" ht="11.25" customHeight="1" x14ac:dyDescent="0.15">
      <c r="A12" s="4"/>
      <c r="B12" s="4"/>
      <c r="C12" s="4"/>
      <c r="D12" s="4"/>
      <c r="E12" s="4"/>
      <c r="F12" s="6"/>
      <c r="G12" s="6"/>
      <c r="H12" s="6"/>
      <c r="I12" s="6"/>
      <c r="J12" s="6"/>
      <c r="K12" s="6"/>
      <c r="L12" s="6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1"/>
      <c r="AD12" s="11"/>
      <c r="AE12" s="11"/>
      <c r="AF12" s="11"/>
      <c r="AG12" s="11"/>
      <c r="AH12" s="11"/>
      <c r="AI12" s="11"/>
      <c r="AJ12" s="272" t="s">
        <v>18</v>
      </c>
      <c r="AK12" s="272"/>
      <c r="AL12" s="272"/>
      <c r="AM12" s="272"/>
      <c r="AN12" s="272"/>
      <c r="AO12" s="272"/>
      <c r="AP12" s="272"/>
      <c r="AQ12" s="272"/>
    </row>
    <row r="13" spans="1:45" ht="6" customHeight="1" x14ac:dyDescent="0.15">
      <c r="A13" s="12"/>
      <c r="B13" s="12"/>
      <c r="C13" s="12"/>
      <c r="D13" s="12"/>
      <c r="E13" s="1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273"/>
      <c r="AK13" s="273"/>
      <c r="AL13" s="273"/>
      <c r="AM13" s="273"/>
      <c r="AN13" s="273"/>
      <c r="AO13" s="273"/>
      <c r="AP13" s="273"/>
      <c r="AQ13" s="273"/>
    </row>
    <row r="14" spans="1:45" ht="12.75" customHeight="1" x14ac:dyDescent="0.15">
      <c r="A14" s="274" t="s">
        <v>19</v>
      </c>
      <c r="B14" s="275"/>
      <c r="C14" s="276"/>
      <c r="D14" s="233" t="s">
        <v>20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 t="s">
        <v>21</v>
      </c>
      <c r="AA14" s="233"/>
      <c r="AB14" s="233"/>
      <c r="AC14" s="233"/>
      <c r="AD14" s="233"/>
      <c r="AE14" s="233"/>
      <c r="AF14" s="233"/>
      <c r="AG14" s="184" t="s">
        <v>22</v>
      </c>
      <c r="AH14" s="228" t="s">
        <v>23</v>
      </c>
      <c r="AI14" s="228"/>
      <c r="AJ14" s="228"/>
      <c r="AK14" s="228"/>
      <c r="AL14" s="228"/>
      <c r="AM14" s="228"/>
      <c r="AN14" s="228"/>
      <c r="AO14" s="228"/>
      <c r="AP14" s="228"/>
      <c r="AQ14" s="228"/>
    </row>
    <row r="15" spans="1:45" ht="12.75" customHeight="1" x14ac:dyDescent="0.15">
      <c r="A15" s="277"/>
      <c r="B15" s="278"/>
      <c r="C15" s="279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13" t="s">
        <v>24</v>
      </c>
      <c r="AA15" s="228" t="s">
        <v>25</v>
      </c>
      <c r="AB15" s="228"/>
      <c r="AC15" s="228" t="s">
        <v>26</v>
      </c>
      <c r="AD15" s="228"/>
      <c r="AE15" s="228" t="s">
        <v>27</v>
      </c>
      <c r="AF15" s="228"/>
      <c r="AG15" s="184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</row>
    <row r="16" spans="1:45" ht="15" customHeight="1" x14ac:dyDescent="0.15">
      <c r="A16" s="277"/>
      <c r="B16" s="278"/>
      <c r="C16" s="279"/>
      <c r="D16" s="230" t="s">
        <v>28</v>
      </c>
      <c r="E16" s="230"/>
      <c r="F16" s="13">
        <v>19</v>
      </c>
      <c r="G16" s="13">
        <v>20</v>
      </c>
      <c r="H16" s="13">
        <v>21</v>
      </c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13">
        <v>29</v>
      </c>
      <c r="Q16" s="13">
        <v>30</v>
      </c>
      <c r="R16" s="13">
        <v>31</v>
      </c>
      <c r="S16" s="13">
        <v>32</v>
      </c>
      <c r="T16" s="13">
        <v>33</v>
      </c>
      <c r="U16" s="13">
        <v>34</v>
      </c>
      <c r="V16" s="13">
        <v>35</v>
      </c>
      <c r="W16" s="13">
        <v>36</v>
      </c>
      <c r="X16" s="13">
        <v>37</v>
      </c>
      <c r="Y16" s="13">
        <v>38</v>
      </c>
      <c r="Z16" s="13">
        <v>39</v>
      </c>
      <c r="AA16" s="13">
        <v>40</v>
      </c>
      <c r="AB16" s="13">
        <v>41</v>
      </c>
      <c r="AC16" s="13">
        <v>42</v>
      </c>
      <c r="AD16" s="13">
        <v>43</v>
      </c>
      <c r="AE16" s="13">
        <v>44</v>
      </c>
      <c r="AF16" s="13">
        <v>45</v>
      </c>
      <c r="AG16" s="13">
        <v>46</v>
      </c>
      <c r="AH16" s="13">
        <v>47</v>
      </c>
      <c r="AI16" s="13">
        <v>48</v>
      </c>
      <c r="AJ16" s="13">
        <v>49</v>
      </c>
      <c r="AK16" s="13">
        <v>50</v>
      </c>
      <c r="AL16" s="13">
        <v>51</v>
      </c>
      <c r="AM16" s="13">
        <v>52</v>
      </c>
      <c r="AN16" s="13">
        <v>53</v>
      </c>
      <c r="AO16" s="13">
        <v>54</v>
      </c>
      <c r="AP16" s="13">
        <v>55</v>
      </c>
      <c r="AQ16" s="13">
        <v>56</v>
      </c>
    </row>
    <row r="17" spans="1:45" ht="24.75" customHeight="1" x14ac:dyDescent="0.15">
      <c r="A17" s="277"/>
      <c r="B17" s="278"/>
      <c r="C17" s="279"/>
      <c r="D17" s="230"/>
      <c r="E17" s="230"/>
      <c r="F17" s="115" t="str">
        <f>MID($N$63,1,1)</f>
        <v/>
      </c>
      <c r="G17" s="115" t="str">
        <f>MID($N$63,2,1)</f>
        <v/>
      </c>
      <c r="H17" s="115" t="str">
        <f>MID($N$63,3,1)</f>
        <v/>
      </c>
      <c r="I17" s="115" t="str">
        <f>MID($N$63,4,1)</f>
        <v/>
      </c>
      <c r="J17" s="115" t="str">
        <f>MID($N$63,5,1)</f>
        <v/>
      </c>
      <c r="K17" s="115" t="str">
        <f>MID($N$63,6,1)</f>
        <v/>
      </c>
      <c r="L17" s="115" t="str">
        <f>MID($N$63,7,1)</f>
        <v/>
      </c>
      <c r="M17" s="115" t="str">
        <f>MID($N$63,8,1)</f>
        <v/>
      </c>
      <c r="N17" s="115" t="str">
        <f>MID($N$63,9,1)</f>
        <v/>
      </c>
      <c r="O17" s="115" t="str">
        <f>MID($N$63,10,1)</f>
        <v/>
      </c>
      <c r="P17" s="115" t="str">
        <f>MID($N$63,11,1)</f>
        <v/>
      </c>
      <c r="Q17" s="115" t="str">
        <f>MID($N$63,12,1)</f>
        <v/>
      </c>
      <c r="R17" s="115" t="str">
        <f>MID($N$63,13,1)</f>
        <v/>
      </c>
      <c r="S17" s="115" t="str">
        <f>MID($N$63,14,1)</f>
        <v/>
      </c>
      <c r="T17" s="115" t="str">
        <f>MID($N$63,15,1)</f>
        <v/>
      </c>
      <c r="U17" s="115" t="str">
        <f>MID($N$63,16,1)</f>
        <v/>
      </c>
      <c r="V17" s="115" t="str">
        <f>MID($N$63,17,1)</f>
        <v/>
      </c>
      <c r="W17" s="115" t="str">
        <f>MID($N$63,18,1)</f>
        <v/>
      </c>
      <c r="X17" s="115" t="str">
        <f>MID($N$63,19,1)</f>
        <v/>
      </c>
      <c r="Y17" s="115" t="str">
        <f>MID($N$63,20,1)</f>
        <v/>
      </c>
      <c r="Z17" s="115" t="str">
        <f>MID($N$65,1,1)</f>
        <v/>
      </c>
      <c r="AA17" s="115" t="str">
        <f>MID($N$65,2,1)</f>
        <v/>
      </c>
      <c r="AB17" s="115" t="str">
        <f>MID($N$65,3,1)</f>
        <v/>
      </c>
      <c r="AC17" s="115" t="str">
        <f>MID($N$65,4,1)</f>
        <v/>
      </c>
      <c r="AD17" s="115" t="str">
        <f>MID($N$65,5,1)</f>
        <v/>
      </c>
      <c r="AE17" s="115" t="str">
        <f>MID($N$65,6,1)</f>
        <v/>
      </c>
      <c r="AF17" s="116" t="str">
        <f>MID($N$65,7,1)</f>
        <v/>
      </c>
      <c r="AG17" s="117" t="str">
        <f>MID($N$66,1,1)</f>
        <v/>
      </c>
      <c r="AH17" s="118" t="str">
        <f>MID($N$67,1,1)</f>
        <v/>
      </c>
      <c r="AI17" s="119" t="str">
        <f>MID($N$67,2,1)</f>
        <v/>
      </c>
      <c r="AJ17" s="119" t="str">
        <f>MID($N$67,3,1)</f>
        <v/>
      </c>
      <c r="AK17" s="119" t="str">
        <f>MID($N$67,4,1)</f>
        <v/>
      </c>
      <c r="AL17" s="119" t="str">
        <f>MID($N$67,5,1)</f>
        <v/>
      </c>
      <c r="AM17" s="119" t="str">
        <f>MID($N$67,6,1)</f>
        <v/>
      </c>
      <c r="AN17" s="119" t="str">
        <f>MID($N$67,7,1)</f>
        <v/>
      </c>
      <c r="AO17" s="114" t="str">
        <f>MID($N$67,8,1)</f>
        <v/>
      </c>
      <c r="AP17" s="114" t="str">
        <f>MID($N$67,9,1)</f>
        <v/>
      </c>
      <c r="AQ17" s="114" t="str">
        <f>MID($N$67,10,1)</f>
        <v/>
      </c>
    </row>
    <row r="18" spans="1:45" s="9" customFormat="1" ht="10.5" customHeight="1" x14ac:dyDescent="0.15">
      <c r="A18" s="277"/>
      <c r="B18" s="278"/>
      <c r="C18" s="279"/>
      <c r="D18" s="220" t="s">
        <v>29</v>
      </c>
      <c r="E18" s="221"/>
      <c r="F18" s="220" t="s">
        <v>30</v>
      </c>
      <c r="G18" s="202"/>
      <c r="H18" s="14"/>
      <c r="I18" s="14"/>
      <c r="J18" s="14"/>
      <c r="K18" s="14"/>
      <c r="L18" s="14"/>
      <c r="M18" s="14"/>
      <c r="N18" s="14"/>
      <c r="O18" s="202" t="s">
        <v>31</v>
      </c>
      <c r="P18" s="202"/>
      <c r="Q18" s="202"/>
      <c r="R18" s="14"/>
      <c r="S18" s="14"/>
      <c r="T18" s="14"/>
      <c r="U18" s="14"/>
      <c r="V18" s="14"/>
      <c r="W18" s="14"/>
      <c r="X18" s="14"/>
      <c r="Y18" s="15"/>
    </row>
    <row r="19" spans="1:45" s="9" customFormat="1" ht="19.5" customHeight="1" x14ac:dyDescent="0.15">
      <c r="A19" s="280"/>
      <c r="B19" s="281"/>
      <c r="C19" s="282"/>
      <c r="D19" s="225"/>
      <c r="E19" s="227"/>
      <c r="F19" s="16"/>
      <c r="G19" s="231" t="str">
        <f>IF(N64="","",N64)</f>
        <v/>
      </c>
      <c r="H19" s="231">
        <f>[1]入力!$E$9</f>
        <v>0</v>
      </c>
      <c r="I19" s="231">
        <f>[1]入力!$E$9</f>
        <v>0</v>
      </c>
      <c r="J19" s="231">
        <f>[1]入力!$E$9</f>
        <v>0</v>
      </c>
      <c r="K19" s="231">
        <f>[1]入力!$E$9</f>
        <v>0</v>
      </c>
      <c r="L19" s="231">
        <f>[1]入力!$E$9</f>
        <v>0</v>
      </c>
      <c r="M19" s="231">
        <f>[1]入力!$E$9</f>
        <v>0</v>
      </c>
      <c r="N19" s="231">
        <f>[1]入力!$E$9</f>
        <v>0</v>
      </c>
      <c r="O19" s="231"/>
      <c r="P19" s="17"/>
      <c r="Q19" s="231" t="str">
        <f>IF(T64="","",T64)</f>
        <v/>
      </c>
      <c r="R19" s="231">
        <f>[1]入力!$H$9</f>
        <v>0</v>
      </c>
      <c r="S19" s="231">
        <f>[1]入力!$H$9</f>
        <v>0</v>
      </c>
      <c r="T19" s="231">
        <f>[1]入力!$H$9</f>
        <v>0</v>
      </c>
      <c r="U19" s="231">
        <f>[1]入力!$H$9</f>
        <v>0</v>
      </c>
      <c r="V19" s="231">
        <f>[1]入力!$H$9</f>
        <v>0</v>
      </c>
      <c r="W19" s="231">
        <f>[1]入力!$H$9</f>
        <v>0</v>
      </c>
      <c r="X19" s="231">
        <f>[1]入力!$H$9</f>
        <v>0</v>
      </c>
      <c r="Y19" s="232">
        <f>[1]入力!$H$9</f>
        <v>0</v>
      </c>
    </row>
    <row r="20" spans="1:45" ht="15" customHeight="1" x14ac:dyDescent="0.15">
      <c r="A20" s="216" t="s">
        <v>32</v>
      </c>
      <c r="B20" s="217"/>
      <c r="C20" s="234"/>
      <c r="D20" s="186" t="s">
        <v>33</v>
      </c>
      <c r="E20" s="186"/>
      <c r="F20" s="3">
        <v>19</v>
      </c>
      <c r="G20" s="3">
        <v>20</v>
      </c>
      <c r="H20" s="3">
        <v>21</v>
      </c>
      <c r="I20" s="3"/>
      <c r="J20" s="3">
        <v>22</v>
      </c>
      <c r="K20" s="3">
        <v>23</v>
      </c>
      <c r="L20" s="3">
        <v>24</v>
      </c>
      <c r="M20" s="3">
        <v>25</v>
      </c>
      <c r="N20" s="3">
        <v>26</v>
      </c>
      <c r="O20" s="3">
        <v>27</v>
      </c>
      <c r="P20" s="3">
        <v>28</v>
      </c>
      <c r="Q20" s="3">
        <v>29</v>
      </c>
      <c r="R20" s="3">
        <v>30</v>
      </c>
      <c r="S20" s="3">
        <v>31</v>
      </c>
      <c r="T20" s="3">
        <v>32</v>
      </c>
      <c r="U20" s="3">
        <v>33</v>
      </c>
      <c r="V20" s="3">
        <v>34</v>
      </c>
      <c r="W20" s="3">
        <v>35</v>
      </c>
      <c r="X20" s="3">
        <v>36</v>
      </c>
      <c r="Y20" s="3">
        <v>37</v>
      </c>
      <c r="Z20" s="3">
        <v>38</v>
      </c>
      <c r="AA20" s="3">
        <v>39</v>
      </c>
      <c r="AB20" s="3">
        <v>40</v>
      </c>
      <c r="AC20" s="3">
        <v>41</v>
      </c>
      <c r="AD20" s="3">
        <v>42</v>
      </c>
      <c r="AE20" s="3">
        <v>43</v>
      </c>
      <c r="AF20" s="3">
        <v>44</v>
      </c>
      <c r="AG20" s="3">
        <v>45</v>
      </c>
      <c r="AH20" s="3">
        <v>46</v>
      </c>
      <c r="AI20" s="3">
        <v>47</v>
      </c>
      <c r="AJ20" s="3">
        <v>48</v>
      </c>
      <c r="AK20" s="3">
        <v>49</v>
      </c>
      <c r="AL20" s="3">
        <v>50</v>
      </c>
      <c r="AM20" s="3">
        <v>51</v>
      </c>
      <c r="AN20" s="3">
        <v>52</v>
      </c>
      <c r="AO20" s="3">
        <v>53</v>
      </c>
      <c r="AP20" s="3">
        <v>54</v>
      </c>
      <c r="AQ20" s="3">
        <v>55</v>
      </c>
      <c r="AR20" s="3">
        <v>56</v>
      </c>
      <c r="AS20" s="3">
        <v>57</v>
      </c>
    </row>
    <row r="21" spans="1:45" ht="24.75" customHeight="1" x14ac:dyDescent="0.15">
      <c r="A21" s="235"/>
      <c r="B21" s="236"/>
      <c r="C21" s="237"/>
      <c r="D21" s="186"/>
      <c r="E21" s="186"/>
      <c r="F21" s="114" t="str">
        <f>MID($N$68,1,1)</f>
        <v/>
      </c>
      <c r="G21" s="114" t="str">
        <f>MID($N$68,2,1)</f>
        <v/>
      </c>
      <c r="H21" s="114" t="str">
        <f>MID($N$68,3,1)</f>
        <v/>
      </c>
      <c r="I21" s="18" t="s">
        <v>34</v>
      </c>
      <c r="J21" s="114" t="str">
        <f>MID($N$68,4,1)</f>
        <v/>
      </c>
      <c r="K21" s="114" t="str">
        <f>MID($N$68,5,1)</f>
        <v/>
      </c>
      <c r="L21" s="114" t="str">
        <f>MID($N$68,6,1)</f>
        <v/>
      </c>
      <c r="M21" s="114" t="str">
        <f>MID($N$68,7,1)</f>
        <v/>
      </c>
      <c r="N21" s="114" t="str">
        <f>MID($N$69,1,1)</f>
        <v/>
      </c>
      <c r="O21" s="114" t="str">
        <f>MID($N$69,2,1)</f>
        <v/>
      </c>
      <c r="P21" s="114" t="str">
        <f>MID($N$69,3,1)</f>
        <v/>
      </c>
      <c r="Q21" s="114" t="str">
        <f>MID($N$69,4,1)</f>
        <v/>
      </c>
      <c r="R21" s="114" t="str">
        <f>MID($N$69,5,1)</f>
        <v/>
      </c>
      <c r="S21" s="114" t="str">
        <f>MID($N$69,6,1)</f>
        <v/>
      </c>
      <c r="T21" s="114" t="str">
        <f>MID($N$69,7,1)</f>
        <v/>
      </c>
      <c r="U21" s="114" t="str">
        <f>MID($N$69,8,1)</f>
        <v/>
      </c>
      <c r="V21" s="114" t="str">
        <f>MID($N$69,9,1)</f>
        <v/>
      </c>
      <c r="W21" s="114" t="str">
        <f>MID($N$69,10,1)</f>
        <v/>
      </c>
      <c r="X21" s="114" t="str">
        <f>MID($N$69,11,1)</f>
        <v/>
      </c>
      <c r="Y21" s="114" t="str">
        <f>MID($N$69,12,1)</f>
        <v/>
      </c>
      <c r="Z21" s="114" t="str">
        <f>MID($N$69,13,1)</f>
        <v/>
      </c>
      <c r="AA21" s="114" t="str">
        <f>MID($N$69,14,1)</f>
        <v/>
      </c>
      <c r="AB21" s="114" t="str">
        <f>MID($N$69,15,1)</f>
        <v/>
      </c>
      <c r="AC21" s="114" t="str">
        <f>MID($N$69,16,1)</f>
        <v/>
      </c>
      <c r="AD21" s="114" t="str">
        <f>MID($N$69,17,1)</f>
        <v/>
      </c>
      <c r="AE21" s="114" t="str">
        <f>MID($N$69,18,1)</f>
        <v/>
      </c>
      <c r="AF21" s="114" t="str">
        <f>MID($N$69,19,1)</f>
        <v/>
      </c>
      <c r="AG21" s="114" t="str">
        <f>MID($N$69,20,1)</f>
        <v/>
      </c>
      <c r="AH21" s="114" t="str">
        <f>MID($N$69,21,1)</f>
        <v/>
      </c>
      <c r="AI21" s="114" t="str">
        <f>MID($N$69,22,1)</f>
        <v/>
      </c>
      <c r="AJ21" s="114" t="str">
        <f>MID($N$69,23,1)</f>
        <v/>
      </c>
      <c r="AK21" s="114" t="str">
        <f>MID($N$69,24,1)</f>
        <v/>
      </c>
      <c r="AL21" s="114" t="str">
        <f>MID($N$69,25,1)</f>
        <v/>
      </c>
      <c r="AM21" s="114" t="str">
        <f>MID($N$69,26,1)</f>
        <v/>
      </c>
      <c r="AN21" s="114" t="str">
        <f>MID($N$69,27,1)</f>
        <v/>
      </c>
      <c r="AO21" s="114" t="str">
        <f>MID($N$69,28,1)</f>
        <v/>
      </c>
      <c r="AP21" s="114" t="str">
        <f>MID($N$69,29,1)</f>
        <v/>
      </c>
      <c r="AQ21" s="114" t="str">
        <f>MID($N$69,30,1)</f>
        <v/>
      </c>
      <c r="AR21" s="114" t="str">
        <f>MID($N$69,31,1)</f>
        <v/>
      </c>
      <c r="AS21" s="114" t="str">
        <f>MID($N$69,32,1)</f>
        <v/>
      </c>
    </row>
    <row r="22" spans="1:45" ht="15" customHeight="1" x14ac:dyDescent="0.15">
      <c r="A22" s="235"/>
      <c r="B22" s="236"/>
      <c r="C22" s="237"/>
      <c r="D22" s="214" t="s">
        <v>35</v>
      </c>
      <c r="E22" s="214"/>
      <c r="F22" s="216" t="s">
        <v>36</v>
      </c>
      <c r="G22" s="217"/>
      <c r="H22" s="217"/>
      <c r="I22" s="217"/>
      <c r="J22" s="217"/>
      <c r="K22" s="217"/>
      <c r="L22" s="217"/>
      <c r="M22" s="19"/>
      <c r="N22" s="261" t="str">
        <f>IF(N70="","",N70)</f>
        <v/>
      </c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1"/>
    </row>
    <row r="23" spans="1:45" ht="15" customHeight="1" x14ac:dyDescent="0.15">
      <c r="A23" s="218"/>
      <c r="B23" s="219"/>
      <c r="C23" s="238"/>
      <c r="D23" s="215"/>
      <c r="E23" s="215"/>
      <c r="F23" s="218"/>
      <c r="G23" s="219"/>
      <c r="H23" s="219"/>
      <c r="I23" s="219"/>
      <c r="J23" s="219"/>
      <c r="K23" s="219"/>
      <c r="L23" s="219"/>
      <c r="M23" s="22"/>
      <c r="N23" s="263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3" t="s">
        <v>37</v>
      </c>
      <c r="AF23" s="191" t="s">
        <v>38</v>
      </c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24" t="s">
        <v>39</v>
      </c>
    </row>
    <row r="24" spans="1:45" ht="15" customHeight="1" x14ac:dyDescent="0.15">
      <c r="A24" s="233" t="s">
        <v>40</v>
      </c>
      <c r="B24" s="233"/>
      <c r="C24" s="233"/>
      <c r="D24" s="186" t="s">
        <v>41</v>
      </c>
      <c r="E24" s="186"/>
      <c r="F24" s="25">
        <v>19</v>
      </c>
      <c r="G24" s="3">
        <v>20</v>
      </c>
      <c r="H24" s="3">
        <v>21</v>
      </c>
      <c r="I24" s="3">
        <v>22</v>
      </c>
      <c r="J24" s="3">
        <v>23</v>
      </c>
      <c r="K24" s="3">
        <v>24</v>
      </c>
      <c r="L24" s="3">
        <v>25</v>
      </c>
      <c r="M24" s="3">
        <v>26</v>
      </c>
      <c r="N24" s="3">
        <v>27</v>
      </c>
      <c r="O24" s="3">
        <v>28</v>
      </c>
      <c r="P24" s="3">
        <v>29</v>
      </c>
      <c r="Q24" s="3">
        <v>30</v>
      </c>
      <c r="R24" s="3">
        <v>31</v>
      </c>
      <c r="S24" s="3">
        <v>32</v>
      </c>
      <c r="T24" s="3">
        <v>33</v>
      </c>
      <c r="U24" s="3">
        <v>34</v>
      </c>
      <c r="V24" s="3">
        <v>35</v>
      </c>
      <c r="W24" s="3">
        <v>36</v>
      </c>
      <c r="X24" s="3">
        <v>37</v>
      </c>
      <c r="Y24" s="3">
        <v>38</v>
      </c>
      <c r="Z24" s="3">
        <v>39</v>
      </c>
      <c r="AA24" s="3">
        <v>40</v>
      </c>
      <c r="AB24" s="3">
        <v>41</v>
      </c>
      <c r="AC24" s="3">
        <v>42</v>
      </c>
      <c r="AD24" s="3">
        <v>43</v>
      </c>
      <c r="AE24" s="3">
        <v>44</v>
      </c>
      <c r="AF24" s="3">
        <v>45</v>
      </c>
      <c r="AG24" s="3">
        <v>46</v>
      </c>
      <c r="AH24" s="3">
        <v>47</v>
      </c>
      <c r="AI24" s="3">
        <v>48</v>
      </c>
      <c r="AJ24" s="3">
        <v>49</v>
      </c>
      <c r="AK24" s="3">
        <v>50</v>
      </c>
    </row>
    <row r="25" spans="1:45" ht="24.75" customHeight="1" x14ac:dyDescent="0.15">
      <c r="A25" s="233"/>
      <c r="B25" s="233"/>
      <c r="C25" s="233"/>
      <c r="D25" s="186"/>
      <c r="E25" s="186"/>
      <c r="F25" s="120" t="str">
        <f>MID($N$71,1,1)</f>
        <v/>
      </c>
      <c r="G25" s="114" t="str">
        <f>MID($N$71,2,1)</f>
        <v/>
      </c>
      <c r="H25" s="114" t="str">
        <f>MID($N$71,3,1)</f>
        <v/>
      </c>
      <c r="I25" s="114" t="str">
        <f>MID($N$71,4,1)</f>
        <v/>
      </c>
      <c r="J25" s="114" t="str">
        <f>MID($N$71,5,1)</f>
        <v/>
      </c>
      <c r="K25" s="114" t="str">
        <f>MID($N$71,6,1)</f>
        <v/>
      </c>
      <c r="L25" s="114" t="str">
        <f>MID($N$71,7,1)</f>
        <v/>
      </c>
      <c r="M25" s="114" t="str">
        <f>MID($N$71,8,1)</f>
        <v/>
      </c>
      <c r="N25" s="114" t="str">
        <f>MID($N$71,9,1)</f>
        <v/>
      </c>
      <c r="O25" s="114" t="str">
        <f>MID($N$71,10,1)</f>
        <v/>
      </c>
      <c r="P25" s="114" t="str">
        <f>MID($N$71,11,1)</f>
        <v/>
      </c>
      <c r="Q25" s="114" t="str">
        <f>MID($N$71,12,1)</f>
        <v/>
      </c>
      <c r="R25" s="114" t="str">
        <f>MID($N$71,13,1)</f>
        <v/>
      </c>
      <c r="S25" s="114" t="str">
        <f>MID($N$71,14,1)</f>
        <v/>
      </c>
      <c r="T25" s="114" t="str">
        <f>MID($N$71,15,1)</f>
        <v/>
      </c>
      <c r="U25" s="114" t="str">
        <f>MID($N$71,16,1)</f>
        <v/>
      </c>
      <c r="V25" s="114" t="str">
        <f>MID($N$71,17,1)</f>
        <v/>
      </c>
      <c r="W25" s="114" t="str">
        <f>MID($N$71,18,1)</f>
        <v/>
      </c>
      <c r="X25" s="114" t="str">
        <f>MID($N$71,19,1)</f>
        <v/>
      </c>
      <c r="Y25" s="114" t="str">
        <f>MID($N$71,20,1)</f>
        <v/>
      </c>
      <c r="Z25" s="114" t="str">
        <f>MID($N$71,21,1)</f>
        <v/>
      </c>
      <c r="AA25" s="114" t="str">
        <f>MID($N$71,22,1)</f>
        <v/>
      </c>
      <c r="AB25" s="114" t="str">
        <f>MID($N$71,23,1)</f>
        <v/>
      </c>
      <c r="AC25" s="114" t="str">
        <f>MID($N$71,24,1)</f>
        <v/>
      </c>
      <c r="AD25" s="114" t="str">
        <f>MID($N$71,25,1)</f>
        <v/>
      </c>
      <c r="AE25" s="114" t="str">
        <f>MID($N$71,26,1)</f>
        <v/>
      </c>
      <c r="AF25" s="114" t="str">
        <f>MID($N$71,27,1)</f>
        <v/>
      </c>
      <c r="AG25" s="114" t="str">
        <f>MID($N$71,28,1)</f>
        <v/>
      </c>
      <c r="AH25" s="114" t="str">
        <f>MID($N$71,29,1)</f>
        <v/>
      </c>
      <c r="AI25" s="114" t="str">
        <f>MID($N$71,30,1)</f>
        <v/>
      </c>
      <c r="AJ25" s="114" t="str">
        <f>MID($N$71,31,1)</f>
        <v/>
      </c>
      <c r="AK25" s="114" t="str">
        <f>MID($N$71,32,1)</f>
        <v/>
      </c>
    </row>
    <row r="26" spans="1:45" ht="15" customHeight="1" x14ac:dyDescent="0.15">
      <c r="A26" s="233"/>
      <c r="B26" s="233"/>
      <c r="C26" s="233"/>
      <c r="D26" s="186" t="s">
        <v>42</v>
      </c>
      <c r="E26" s="186"/>
      <c r="F26" s="187" t="str">
        <f>IF(N72="","",N72)</f>
        <v/>
      </c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20"/>
      <c r="AD26" s="20"/>
      <c r="AE26" s="20"/>
      <c r="AF26" s="20"/>
      <c r="AG26" s="20"/>
      <c r="AH26" s="20"/>
      <c r="AI26" s="20"/>
      <c r="AJ26" s="20"/>
      <c r="AK26" s="21"/>
    </row>
    <row r="27" spans="1:45" ht="15" customHeight="1" x14ac:dyDescent="0.15">
      <c r="A27" s="233"/>
      <c r="B27" s="233"/>
      <c r="C27" s="233"/>
      <c r="D27" s="186"/>
      <c r="E27" s="186"/>
      <c r="F27" s="189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1" t="s">
        <v>43</v>
      </c>
      <c r="AD27" s="191"/>
      <c r="AE27" s="191"/>
      <c r="AF27" s="191"/>
      <c r="AG27" s="191"/>
      <c r="AH27" s="191"/>
      <c r="AI27" s="191"/>
      <c r="AJ27" s="191"/>
      <c r="AK27" s="192"/>
    </row>
    <row r="28" spans="1:45" ht="15" customHeight="1" x14ac:dyDescent="0.15">
      <c r="A28" s="233" t="s">
        <v>44</v>
      </c>
      <c r="B28" s="233"/>
      <c r="C28" s="233"/>
      <c r="D28" s="186" t="s">
        <v>45</v>
      </c>
      <c r="E28" s="186"/>
      <c r="F28" s="25">
        <v>19</v>
      </c>
      <c r="G28" s="3">
        <v>20</v>
      </c>
      <c r="H28" s="3">
        <v>21</v>
      </c>
      <c r="I28" s="3">
        <v>22</v>
      </c>
      <c r="J28" s="3">
        <v>23</v>
      </c>
      <c r="K28" s="3">
        <v>24</v>
      </c>
      <c r="L28" s="3">
        <v>25</v>
      </c>
      <c r="M28" s="3">
        <v>26</v>
      </c>
      <c r="N28" s="3">
        <v>27</v>
      </c>
      <c r="O28" s="3">
        <v>28</v>
      </c>
      <c r="P28" s="3">
        <v>29</v>
      </c>
      <c r="Q28" s="3">
        <v>30</v>
      </c>
      <c r="R28" s="3">
        <v>31</v>
      </c>
      <c r="S28" s="3">
        <v>32</v>
      </c>
      <c r="T28" s="3">
        <v>33</v>
      </c>
      <c r="U28" s="3">
        <v>34</v>
      </c>
      <c r="V28" s="3">
        <v>35</v>
      </c>
      <c r="W28" s="3">
        <v>36</v>
      </c>
      <c r="X28" s="3">
        <v>37</v>
      </c>
      <c r="Y28" s="3">
        <v>38</v>
      </c>
      <c r="Z28" s="3">
        <v>39</v>
      </c>
      <c r="AA28" s="3">
        <v>40</v>
      </c>
      <c r="AB28" s="3">
        <v>41</v>
      </c>
      <c r="AC28" s="3">
        <v>42</v>
      </c>
      <c r="AD28" s="3">
        <v>43</v>
      </c>
      <c r="AE28" s="3">
        <v>44</v>
      </c>
      <c r="AF28" s="3">
        <v>45</v>
      </c>
      <c r="AG28" s="3">
        <v>46</v>
      </c>
      <c r="AH28" s="3">
        <v>47</v>
      </c>
      <c r="AI28" s="3">
        <v>48</v>
      </c>
      <c r="AJ28" s="3">
        <v>49</v>
      </c>
      <c r="AK28" s="3">
        <v>50</v>
      </c>
    </row>
    <row r="29" spans="1:45" ht="24.75" customHeight="1" x14ac:dyDescent="0.15">
      <c r="A29" s="233"/>
      <c r="B29" s="233"/>
      <c r="C29" s="233"/>
      <c r="D29" s="186"/>
      <c r="E29" s="186"/>
      <c r="F29" s="120" t="str">
        <f>MID($N$73,1,1)</f>
        <v/>
      </c>
      <c r="G29" s="114" t="str">
        <f>MID($N$73,2,1)</f>
        <v/>
      </c>
      <c r="H29" s="114" t="str">
        <f>MID($N$73,3,1)</f>
        <v/>
      </c>
      <c r="I29" s="114" t="str">
        <f>MID($N$73,4,1)</f>
        <v/>
      </c>
      <c r="J29" s="114" t="str">
        <f>MID($N$73,5,1)</f>
        <v/>
      </c>
      <c r="K29" s="114" t="str">
        <f>MID($N$73,6,1)</f>
        <v/>
      </c>
      <c r="L29" s="114" t="str">
        <f>MID($N$73,7,1)</f>
        <v/>
      </c>
      <c r="M29" s="114" t="str">
        <f>MID($N$73,8,1)</f>
        <v/>
      </c>
      <c r="N29" s="114" t="str">
        <f>MID($N$73,9,1)</f>
        <v/>
      </c>
      <c r="O29" s="114" t="str">
        <f>MID($N$73,10,1)</f>
        <v/>
      </c>
      <c r="P29" s="114" t="str">
        <f>MID($N$73,11,1)</f>
        <v/>
      </c>
      <c r="Q29" s="114" t="str">
        <f>MID($N$73,12,1)</f>
        <v/>
      </c>
      <c r="R29" s="114" t="str">
        <f>MID($N$73,13,1)</f>
        <v/>
      </c>
      <c r="S29" s="114" t="str">
        <f>MID($N$73,14,1)</f>
        <v/>
      </c>
      <c r="T29" s="114" t="str">
        <f>MID($N$73,15,1)</f>
        <v/>
      </c>
      <c r="U29" s="114" t="str">
        <f>MID($N$73,16,1)</f>
        <v/>
      </c>
      <c r="V29" s="114" t="str">
        <f>MID($N$73,17,1)</f>
        <v/>
      </c>
      <c r="W29" s="114" t="str">
        <f>MID($N$73,18,1)</f>
        <v/>
      </c>
      <c r="X29" s="114" t="str">
        <f>MID($N$73,19,1)</f>
        <v/>
      </c>
      <c r="Y29" s="114" t="str">
        <f>MID($N$73,20,1)</f>
        <v/>
      </c>
      <c r="Z29" s="114" t="str">
        <f>MID($N$73,21,1)</f>
        <v/>
      </c>
      <c r="AA29" s="114" t="str">
        <f>MID($N$73,22,1)</f>
        <v/>
      </c>
      <c r="AB29" s="114" t="str">
        <f>MID($N$73,23,1)</f>
        <v/>
      </c>
      <c r="AC29" s="114" t="str">
        <f>MID($N$73,24,1)</f>
        <v/>
      </c>
      <c r="AD29" s="114" t="str">
        <f>MID($N$73,25,1)</f>
        <v/>
      </c>
      <c r="AE29" s="114" t="str">
        <f>MID($N$73,26,1)</f>
        <v/>
      </c>
      <c r="AF29" s="114" t="str">
        <f>MID($N$73,27,1)</f>
        <v/>
      </c>
      <c r="AG29" s="114" t="str">
        <f>MID($N$73,28,1)</f>
        <v/>
      </c>
      <c r="AH29" s="114" t="str">
        <f>MID($N$73,29,1)</f>
        <v/>
      </c>
      <c r="AI29" s="114" t="str">
        <f>MID($N$73,30,1)</f>
        <v/>
      </c>
      <c r="AJ29" s="114" t="str">
        <f>MID($N$73,31,1)</f>
        <v/>
      </c>
      <c r="AK29" s="114" t="str">
        <f>MID($N$73,32,1)</f>
        <v/>
      </c>
    </row>
    <row r="30" spans="1:45" ht="15" customHeight="1" x14ac:dyDescent="0.15">
      <c r="A30" s="233"/>
      <c r="B30" s="233"/>
      <c r="C30" s="233"/>
      <c r="D30" s="186" t="s">
        <v>46</v>
      </c>
      <c r="E30" s="186"/>
      <c r="F30" s="239" t="str">
        <f>IF(N74="","",N74)</f>
        <v/>
      </c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</row>
    <row r="31" spans="1:45" ht="15" customHeight="1" x14ac:dyDescent="0.15">
      <c r="A31" s="233"/>
      <c r="B31" s="233"/>
      <c r="C31" s="233"/>
      <c r="D31" s="186"/>
      <c r="E31" s="186"/>
      <c r="F31" s="241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191" t="s">
        <v>47</v>
      </c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2"/>
    </row>
    <row r="32" spans="1:45" ht="24.75" customHeight="1" x14ac:dyDescent="0.15">
      <c r="A32" s="26"/>
      <c r="B32" s="26"/>
      <c r="C32" s="26"/>
      <c r="D32" s="27"/>
      <c r="E32" s="27"/>
    </row>
    <row r="33" spans="1:45" s="9" customFormat="1" ht="18.75" customHeight="1" x14ac:dyDescent="0.15">
      <c r="A33" s="243" t="s">
        <v>48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C33" s="246" t="s">
        <v>17</v>
      </c>
      <c r="AD33" s="246"/>
      <c r="AE33" s="246"/>
      <c r="AF33" s="246"/>
      <c r="AG33" s="246"/>
      <c r="AH33" s="246"/>
      <c r="AI33" s="246"/>
      <c r="AJ33" s="246"/>
      <c r="AK33" s="246"/>
      <c r="AL33" s="246"/>
    </row>
    <row r="34" spans="1:45" s="7" customFormat="1" ht="12" customHeight="1" x14ac:dyDescent="0.15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5" s="9" customFormat="1" ht="12.75" customHeight="1" x14ac:dyDescent="0.15">
      <c r="A35" s="220" t="s">
        <v>49</v>
      </c>
      <c r="B35" s="202"/>
      <c r="C35" s="221"/>
      <c r="D35" s="228" t="s">
        <v>50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 t="s">
        <v>51</v>
      </c>
      <c r="AA35" s="228"/>
      <c r="AB35" s="228"/>
      <c r="AC35" s="228"/>
      <c r="AD35" s="228"/>
      <c r="AE35" s="228"/>
      <c r="AF35" s="228"/>
      <c r="AG35" s="228" t="s">
        <v>52</v>
      </c>
      <c r="AH35" s="228"/>
      <c r="AI35" s="228"/>
      <c r="AJ35" s="228"/>
      <c r="AK35" s="228"/>
      <c r="AL35" s="228"/>
      <c r="AM35" s="228"/>
      <c r="AN35" s="228"/>
      <c r="AO35" s="228"/>
      <c r="AP35" s="228"/>
    </row>
    <row r="36" spans="1:45" s="9" customFormat="1" ht="12.75" customHeight="1" x14ac:dyDescent="0.15">
      <c r="A36" s="222"/>
      <c r="B36" s="223"/>
      <c r="C36" s="224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9" t="s">
        <v>24</v>
      </c>
      <c r="AA36" s="229" t="s">
        <v>25</v>
      </c>
      <c r="AB36" s="229"/>
      <c r="AC36" s="229" t="s">
        <v>26</v>
      </c>
      <c r="AD36" s="229"/>
      <c r="AE36" s="229" t="s">
        <v>27</v>
      </c>
      <c r="AF36" s="229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</row>
    <row r="37" spans="1:45" s="9" customFormat="1" ht="15" customHeight="1" x14ac:dyDescent="0.15">
      <c r="A37" s="222"/>
      <c r="B37" s="223"/>
      <c r="C37" s="224"/>
      <c r="D37" s="230" t="s">
        <v>53</v>
      </c>
      <c r="E37" s="230"/>
      <c r="F37" s="13">
        <v>19</v>
      </c>
      <c r="G37" s="13">
        <v>20</v>
      </c>
      <c r="H37" s="13">
        <v>21</v>
      </c>
      <c r="I37" s="13">
        <v>22</v>
      </c>
      <c r="J37" s="13">
        <v>23</v>
      </c>
      <c r="K37" s="13">
        <v>24</v>
      </c>
      <c r="L37" s="13">
        <v>25</v>
      </c>
      <c r="M37" s="13">
        <v>26</v>
      </c>
      <c r="N37" s="13">
        <v>27</v>
      </c>
      <c r="O37" s="13">
        <v>28</v>
      </c>
      <c r="P37" s="13">
        <v>29</v>
      </c>
      <c r="Q37" s="13">
        <v>30</v>
      </c>
      <c r="R37" s="13">
        <v>31</v>
      </c>
      <c r="S37" s="13">
        <v>32</v>
      </c>
      <c r="T37" s="13">
        <v>33</v>
      </c>
      <c r="U37" s="13">
        <v>34</v>
      </c>
      <c r="V37" s="13">
        <v>35</v>
      </c>
      <c r="W37" s="13">
        <v>36</v>
      </c>
      <c r="X37" s="13">
        <v>37</v>
      </c>
      <c r="Y37" s="13">
        <v>38</v>
      </c>
      <c r="Z37" s="13">
        <v>39</v>
      </c>
      <c r="AA37" s="13">
        <v>40</v>
      </c>
      <c r="AB37" s="13">
        <v>41</v>
      </c>
      <c r="AC37" s="13">
        <v>42</v>
      </c>
      <c r="AD37" s="13">
        <v>43</v>
      </c>
      <c r="AE37" s="13">
        <v>44</v>
      </c>
      <c r="AF37" s="13">
        <v>45</v>
      </c>
      <c r="AG37" s="13">
        <v>46</v>
      </c>
      <c r="AH37" s="13">
        <v>47</v>
      </c>
      <c r="AI37" s="13">
        <v>48</v>
      </c>
      <c r="AJ37" s="13">
        <v>49</v>
      </c>
      <c r="AK37" s="13">
        <v>50</v>
      </c>
      <c r="AL37" s="13">
        <v>51</v>
      </c>
      <c r="AM37" s="13">
        <v>52</v>
      </c>
      <c r="AN37" s="13">
        <v>53</v>
      </c>
      <c r="AO37" s="13">
        <v>54</v>
      </c>
      <c r="AP37" s="13">
        <v>55</v>
      </c>
    </row>
    <row r="38" spans="1:45" s="9" customFormat="1" ht="24.75" customHeight="1" x14ac:dyDescent="0.15">
      <c r="A38" s="222"/>
      <c r="B38" s="223"/>
      <c r="C38" s="224"/>
      <c r="D38" s="230"/>
      <c r="E38" s="230"/>
      <c r="F38" s="120" t="str">
        <f>MID($N$76,1,1)</f>
        <v/>
      </c>
      <c r="G38" s="115" t="str">
        <f>MID($N$76,2,1)</f>
        <v/>
      </c>
      <c r="H38" s="115" t="str">
        <f>MID($N$76,3,1)</f>
        <v/>
      </c>
      <c r="I38" s="115" t="str">
        <f>MID($N$76,4,1)</f>
        <v/>
      </c>
      <c r="J38" s="115" t="str">
        <f>MID($N$76,5,1)</f>
        <v/>
      </c>
      <c r="K38" s="115" t="str">
        <f>MID($N$76,6,1)</f>
        <v/>
      </c>
      <c r="L38" s="115" t="str">
        <f>MID($N$76,7,1)</f>
        <v/>
      </c>
      <c r="M38" s="115" t="str">
        <f>MID($N$76,8,1)</f>
        <v/>
      </c>
      <c r="N38" s="115" t="str">
        <f>MID($N$76,9,1)</f>
        <v/>
      </c>
      <c r="O38" s="115" t="str">
        <f>MID($N$76,10,1)</f>
        <v/>
      </c>
      <c r="P38" s="115" t="str">
        <f>MID($N$76,11,1)</f>
        <v/>
      </c>
      <c r="Q38" s="115" t="str">
        <f>MID($N$76,12,1)</f>
        <v/>
      </c>
      <c r="R38" s="115" t="str">
        <f>MID($N$76,13,1)</f>
        <v/>
      </c>
      <c r="S38" s="115" t="str">
        <f>MID($N$76,14,1)</f>
        <v/>
      </c>
      <c r="T38" s="115" t="str">
        <f>MID($N$76,15,1)</f>
        <v/>
      </c>
      <c r="U38" s="115" t="str">
        <f>MID($N$76,16,1)</f>
        <v/>
      </c>
      <c r="V38" s="115" t="str">
        <f>MID($N$76,17,1)</f>
        <v/>
      </c>
      <c r="W38" s="115" t="str">
        <f>MID($N$76,18,1)</f>
        <v/>
      </c>
      <c r="X38" s="115" t="str">
        <f>MID($N$76,19,1)</f>
        <v/>
      </c>
      <c r="Y38" s="115" t="str">
        <f>MID($N$76,20,1)</f>
        <v/>
      </c>
      <c r="Z38" s="120" t="str">
        <f>MID($N$78,1,1)</f>
        <v/>
      </c>
      <c r="AA38" s="115" t="str">
        <f>MID($N$78,2,1)</f>
        <v/>
      </c>
      <c r="AB38" s="115" t="str">
        <f>MID($N$78,3,1)</f>
        <v/>
      </c>
      <c r="AC38" s="115" t="str">
        <f>MID($N$78,4,1)</f>
        <v/>
      </c>
      <c r="AD38" s="115" t="str">
        <f>MID($N$78,5,1)</f>
        <v/>
      </c>
      <c r="AE38" s="115" t="str">
        <f>MID($N$78,6,1)</f>
        <v/>
      </c>
      <c r="AF38" s="115" t="str">
        <f>MID($N$78,7,1)</f>
        <v/>
      </c>
      <c r="AG38" s="120" t="str">
        <f>MID($N$79,1,1)</f>
        <v/>
      </c>
      <c r="AH38" s="115" t="str">
        <f>MID($N$79,2,1)</f>
        <v/>
      </c>
      <c r="AI38" s="115" t="str">
        <f>MID($N$79,3,1)</f>
        <v/>
      </c>
      <c r="AJ38" s="115" t="str">
        <f>MID($N$79,4,1)</f>
        <v/>
      </c>
      <c r="AK38" s="115" t="str">
        <f>MID($N$79,5,1)</f>
        <v/>
      </c>
      <c r="AL38" s="115" t="str">
        <f>MID($N$79,6,1)</f>
        <v/>
      </c>
      <c r="AM38" s="115" t="str">
        <f>MID($N$79,7,1)</f>
        <v/>
      </c>
      <c r="AN38" s="115" t="str">
        <f>MID($N$79,8,1)</f>
        <v/>
      </c>
      <c r="AO38" s="115" t="str">
        <f>MID($N$79,9,1)</f>
        <v/>
      </c>
      <c r="AP38" s="115" t="str">
        <f>MID($N$79,10,1)</f>
        <v/>
      </c>
    </row>
    <row r="39" spans="1:45" s="9" customFormat="1" ht="10.5" customHeight="1" x14ac:dyDescent="0.15">
      <c r="A39" s="222"/>
      <c r="B39" s="223"/>
      <c r="C39" s="224"/>
      <c r="D39" s="220" t="s">
        <v>54</v>
      </c>
      <c r="E39" s="221"/>
      <c r="F39" s="220" t="s">
        <v>30</v>
      </c>
      <c r="G39" s="202"/>
      <c r="H39" s="30"/>
      <c r="I39" s="30"/>
      <c r="J39" s="30"/>
      <c r="K39" s="30"/>
      <c r="L39" s="30"/>
      <c r="M39" s="30"/>
      <c r="N39" s="30"/>
      <c r="O39" s="202" t="s">
        <v>31</v>
      </c>
      <c r="P39" s="202"/>
      <c r="Q39" s="202"/>
      <c r="R39" s="30"/>
      <c r="S39" s="14"/>
      <c r="T39" s="14"/>
      <c r="U39" s="14"/>
      <c r="V39" s="14"/>
      <c r="W39" s="14"/>
      <c r="X39" s="14"/>
      <c r="Y39" s="15"/>
    </row>
    <row r="40" spans="1:45" s="9" customFormat="1" ht="19.5" customHeight="1" x14ac:dyDescent="0.15">
      <c r="A40" s="225"/>
      <c r="B40" s="226"/>
      <c r="C40" s="227"/>
      <c r="D40" s="225"/>
      <c r="E40" s="227"/>
      <c r="F40" s="16"/>
      <c r="G40" s="203" t="str">
        <f>IF(N77="","",N77)</f>
        <v/>
      </c>
      <c r="H40" s="203"/>
      <c r="I40" s="203"/>
      <c r="J40" s="203"/>
      <c r="K40" s="203"/>
      <c r="L40" s="203"/>
      <c r="M40" s="203"/>
      <c r="N40" s="203"/>
      <c r="O40" s="203"/>
      <c r="P40" s="17"/>
      <c r="Q40" s="203" t="str">
        <f>IF(T77="","",T77)</f>
        <v/>
      </c>
      <c r="R40" s="203"/>
      <c r="S40" s="203"/>
      <c r="T40" s="203"/>
      <c r="U40" s="203"/>
      <c r="V40" s="203"/>
      <c r="W40" s="203"/>
      <c r="X40" s="203"/>
      <c r="Y40" s="204"/>
    </row>
    <row r="41" spans="1:45" ht="15" customHeight="1" x14ac:dyDescent="0.15">
      <c r="A41" s="205" t="s">
        <v>55</v>
      </c>
      <c r="B41" s="206"/>
      <c r="C41" s="207"/>
      <c r="D41" s="186" t="s">
        <v>33</v>
      </c>
      <c r="E41" s="186"/>
      <c r="F41" s="3">
        <v>19</v>
      </c>
      <c r="G41" s="3">
        <v>20</v>
      </c>
      <c r="H41" s="3">
        <v>21</v>
      </c>
      <c r="I41" s="3"/>
      <c r="J41" s="3">
        <v>22</v>
      </c>
      <c r="K41" s="3">
        <v>23</v>
      </c>
      <c r="L41" s="3">
        <v>24</v>
      </c>
      <c r="M41" s="3">
        <v>25</v>
      </c>
      <c r="N41" s="3">
        <v>26</v>
      </c>
      <c r="O41" s="3">
        <v>27</v>
      </c>
      <c r="P41" s="3">
        <v>28</v>
      </c>
      <c r="Q41" s="3">
        <v>29</v>
      </c>
      <c r="R41" s="3">
        <v>30</v>
      </c>
      <c r="S41" s="3">
        <v>31</v>
      </c>
      <c r="T41" s="3">
        <v>32</v>
      </c>
      <c r="U41" s="3">
        <v>33</v>
      </c>
      <c r="V41" s="3">
        <v>34</v>
      </c>
      <c r="W41" s="3">
        <v>35</v>
      </c>
      <c r="X41" s="3">
        <v>36</v>
      </c>
      <c r="Y41" s="3">
        <v>37</v>
      </c>
      <c r="Z41" s="3">
        <v>38</v>
      </c>
      <c r="AA41" s="3">
        <v>39</v>
      </c>
      <c r="AB41" s="3">
        <v>40</v>
      </c>
      <c r="AC41" s="3">
        <v>41</v>
      </c>
      <c r="AD41" s="3">
        <v>42</v>
      </c>
      <c r="AE41" s="3">
        <v>43</v>
      </c>
      <c r="AF41" s="3">
        <v>44</v>
      </c>
      <c r="AG41" s="3">
        <v>45</v>
      </c>
      <c r="AH41" s="3">
        <v>46</v>
      </c>
      <c r="AI41" s="3">
        <v>47</v>
      </c>
      <c r="AJ41" s="3">
        <v>48</v>
      </c>
      <c r="AK41" s="3">
        <v>49</v>
      </c>
      <c r="AL41" s="3">
        <v>50</v>
      </c>
      <c r="AM41" s="3">
        <v>51</v>
      </c>
      <c r="AN41" s="3">
        <v>52</v>
      </c>
      <c r="AO41" s="3">
        <v>53</v>
      </c>
      <c r="AP41" s="3">
        <v>54</v>
      </c>
      <c r="AQ41" s="3">
        <v>55</v>
      </c>
      <c r="AR41" s="3">
        <v>56</v>
      </c>
      <c r="AS41" s="3">
        <v>57</v>
      </c>
    </row>
    <row r="42" spans="1:45" ht="24.75" customHeight="1" x14ac:dyDescent="0.15">
      <c r="A42" s="208"/>
      <c r="B42" s="209"/>
      <c r="C42" s="210"/>
      <c r="D42" s="186"/>
      <c r="E42" s="186"/>
      <c r="F42" s="114" t="str">
        <f>MID($N$81,1,1)</f>
        <v/>
      </c>
      <c r="G42" s="114" t="str">
        <f>MID($N$81,2,1)</f>
        <v/>
      </c>
      <c r="H42" s="114" t="str">
        <f>MID($N$81,3,1)</f>
        <v/>
      </c>
      <c r="I42" s="18" t="s">
        <v>34</v>
      </c>
      <c r="J42" s="114" t="str">
        <f>MID($N$81,4,1)</f>
        <v/>
      </c>
      <c r="K42" s="114" t="str">
        <f>MID($N$81,5,1)</f>
        <v/>
      </c>
      <c r="L42" s="114" t="str">
        <f>MID($N$81,6,1)</f>
        <v/>
      </c>
      <c r="M42" s="114" t="str">
        <f>MID($N$81,7,1)</f>
        <v/>
      </c>
      <c r="N42" s="114" t="str">
        <f>MID($N$82,1,1)</f>
        <v/>
      </c>
      <c r="O42" s="114" t="str">
        <f>MID($N$82,2,1)</f>
        <v/>
      </c>
      <c r="P42" s="114" t="str">
        <f>MID($N$82,3,1)</f>
        <v/>
      </c>
      <c r="Q42" s="114" t="str">
        <f>MID($N$82,4,1)</f>
        <v/>
      </c>
      <c r="R42" s="114" t="str">
        <f>MID($N$82,5,1)</f>
        <v/>
      </c>
      <c r="S42" s="114" t="str">
        <f>MID($N$82,6,1)</f>
        <v/>
      </c>
      <c r="T42" s="114" t="str">
        <f>MID($N$82,7,1)</f>
        <v/>
      </c>
      <c r="U42" s="114" t="str">
        <f>MID($N$82,8,1)</f>
        <v/>
      </c>
      <c r="V42" s="114" t="str">
        <f>MID($N$82,9,1)</f>
        <v/>
      </c>
      <c r="W42" s="114" t="str">
        <f>MID($N$82,10,1)</f>
        <v/>
      </c>
      <c r="X42" s="114" t="str">
        <f>MID($N$82,11,1)</f>
        <v/>
      </c>
      <c r="Y42" s="114" t="str">
        <f>MID($N$82,12,1)</f>
        <v/>
      </c>
      <c r="Z42" s="114" t="str">
        <f>MID($N$82,13,1)</f>
        <v/>
      </c>
      <c r="AA42" s="114" t="str">
        <f>MID($N$82,14,1)</f>
        <v/>
      </c>
      <c r="AB42" s="114" t="str">
        <f>MID($N$82,15,1)</f>
        <v/>
      </c>
      <c r="AC42" s="114" t="str">
        <f>MID($N$82,16,1)</f>
        <v/>
      </c>
      <c r="AD42" s="114" t="str">
        <f>MID($N$82,17,1)</f>
        <v/>
      </c>
      <c r="AE42" s="114" t="str">
        <f>MID($N$82,18,1)</f>
        <v/>
      </c>
      <c r="AF42" s="114" t="str">
        <f>MID($N$82,19,1)</f>
        <v/>
      </c>
      <c r="AG42" s="114" t="str">
        <f>MID($N$82,20,1)</f>
        <v/>
      </c>
      <c r="AH42" s="114" t="str">
        <f>MID($N$82,21,1)</f>
        <v/>
      </c>
      <c r="AI42" s="114" t="str">
        <f>MID($N$82,22,1)</f>
        <v/>
      </c>
      <c r="AJ42" s="114" t="str">
        <f>MID($N$82,23,1)</f>
        <v/>
      </c>
      <c r="AK42" s="114" t="str">
        <f>MID($N$82,24,1)</f>
        <v/>
      </c>
      <c r="AL42" s="114" t="str">
        <f>MID($N$82,25,1)</f>
        <v/>
      </c>
      <c r="AM42" s="114" t="str">
        <f>MID($N$82,26,1)</f>
        <v/>
      </c>
      <c r="AN42" s="114" t="str">
        <f>MID($N$82,27,1)</f>
        <v/>
      </c>
      <c r="AO42" s="114" t="str">
        <f>MID($N$82,28,1)</f>
        <v/>
      </c>
      <c r="AP42" s="114" t="str">
        <f>MID($N$82,29,1)</f>
        <v/>
      </c>
      <c r="AQ42" s="114" t="str">
        <f>MID($N$82,30,1)</f>
        <v/>
      </c>
      <c r="AR42" s="114" t="str">
        <f>MID($N$82,31,1)</f>
        <v/>
      </c>
      <c r="AS42" s="114" t="str">
        <f>MID($N$82,32,1)</f>
        <v/>
      </c>
    </row>
    <row r="43" spans="1:45" ht="15" customHeight="1" x14ac:dyDescent="0.15">
      <c r="A43" s="208"/>
      <c r="B43" s="209"/>
      <c r="C43" s="210"/>
      <c r="D43" s="214" t="s">
        <v>35</v>
      </c>
      <c r="E43" s="214"/>
      <c r="F43" s="216" t="s">
        <v>36</v>
      </c>
      <c r="G43" s="217"/>
      <c r="H43" s="217"/>
      <c r="I43" s="217"/>
      <c r="J43" s="217"/>
      <c r="K43" s="217"/>
      <c r="L43" s="217"/>
      <c r="M43" s="19"/>
      <c r="N43" s="187" t="str">
        <f>IF(N83="","",N83)</f>
        <v/>
      </c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200" t="s">
        <v>56</v>
      </c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1"/>
    </row>
    <row r="44" spans="1:45" ht="15" customHeight="1" x14ac:dyDescent="0.15">
      <c r="A44" s="211"/>
      <c r="B44" s="212"/>
      <c r="C44" s="213"/>
      <c r="D44" s="215"/>
      <c r="E44" s="215"/>
      <c r="F44" s="218"/>
      <c r="G44" s="219"/>
      <c r="H44" s="219"/>
      <c r="I44" s="219"/>
      <c r="J44" s="219"/>
      <c r="K44" s="219"/>
      <c r="L44" s="219"/>
      <c r="M44" s="22"/>
      <c r="N44" s="189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23" t="s">
        <v>37</v>
      </c>
      <c r="AF44" s="191" t="s">
        <v>38</v>
      </c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24" t="s">
        <v>39</v>
      </c>
    </row>
    <row r="45" spans="1:45" ht="15" customHeight="1" x14ac:dyDescent="0.15">
      <c r="A45" s="184" t="s">
        <v>57</v>
      </c>
      <c r="B45" s="185"/>
      <c r="C45" s="185"/>
      <c r="D45" s="186" t="s">
        <v>41</v>
      </c>
      <c r="E45" s="186"/>
      <c r="F45" s="25">
        <v>19</v>
      </c>
      <c r="G45" s="3">
        <v>20</v>
      </c>
      <c r="H45" s="3">
        <v>21</v>
      </c>
      <c r="I45" s="3">
        <v>22</v>
      </c>
      <c r="J45" s="3">
        <v>23</v>
      </c>
      <c r="K45" s="3">
        <v>24</v>
      </c>
      <c r="L45" s="3">
        <v>25</v>
      </c>
      <c r="M45" s="3">
        <v>26</v>
      </c>
      <c r="N45" s="3">
        <v>27</v>
      </c>
      <c r="O45" s="3">
        <v>28</v>
      </c>
      <c r="P45" s="3">
        <v>29</v>
      </c>
      <c r="Q45" s="3">
        <v>30</v>
      </c>
      <c r="R45" s="3">
        <v>31</v>
      </c>
      <c r="S45" s="3">
        <v>32</v>
      </c>
      <c r="T45" s="3">
        <v>33</v>
      </c>
      <c r="U45" s="3">
        <v>34</v>
      </c>
      <c r="V45" s="3">
        <v>35</v>
      </c>
      <c r="W45" s="3">
        <v>36</v>
      </c>
      <c r="X45" s="3">
        <v>37</v>
      </c>
      <c r="Y45" s="3">
        <v>38</v>
      </c>
      <c r="Z45" s="3">
        <v>39</v>
      </c>
      <c r="AA45" s="3">
        <v>40</v>
      </c>
      <c r="AB45" s="3">
        <v>41</v>
      </c>
      <c r="AC45" s="3">
        <v>42</v>
      </c>
      <c r="AD45" s="3">
        <v>43</v>
      </c>
      <c r="AE45" s="3">
        <v>44</v>
      </c>
      <c r="AF45" s="3">
        <v>45</v>
      </c>
      <c r="AG45" s="3">
        <v>46</v>
      </c>
      <c r="AH45" s="3">
        <v>47</v>
      </c>
      <c r="AI45" s="3">
        <v>48</v>
      </c>
      <c r="AJ45" s="3">
        <v>49</v>
      </c>
      <c r="AK45" s="3">
        <v>50</v>
      </c>
    </row>
    <row r="46" spans="1:45" ht="24.75" customHeight="1" x14ac:dyDescent="0.15">
      <c r="A46" s="185"/>
      <c r="B46" s="185"/>
      <c r="C46" s="185"/>
      <c r="D46" s="186"/>
      <c r="E46" s="186"/>
      <c r="F46" s="120" t="str">
        <f>MID($N$84,1,1)</f>
        <v/>
      </c>
      <c r="G46" s="114" t="str">
        <f>MID($N$84,2,1)</f>
        <v/>
      </c>
      <c r="H46" s="114" t="str">
        <f>MID($N$84,3,1)</f>
        <v/>
      </c>
      <c r="I46" s="114" t="str">
        <f>MID($N$84,4,1)</f>
        <v/>
      </c>
      <c r="J46" s="114" t="str">
        <f>MID($N$84,5,1)</f>
        <v/>
      </c>
      <c r="K46" s="114" t="str">
        <f>MID($N$84,6,1)</f>
        <v/>
      </c>
      <c r="L46" s="114" t="str">
        <f>MID($N$84,7,1)</f>
        <v/>
      </c>
      <c r="M46" s="114" t="str">
        <f>MID($N$84,8,1)</f>
        <v/>
      </c>
      <c r="N46" s="114" t="str">
        <f>MID($N$84,9,1)</f>
        <v/>
      </c>
      <c r="O46" s="114" t="str">
        <f>MID($N$84,10,1)</f>
        <v/>
      </c>
      <c r="P46" s="114" t="str">
        <f>MID($N$84,11,1)</f>
        <v/>
      </c>
      <c r="Q46" s="114" t="str">
        <f>MID($N$84,12,1)</f>
        <v/>
      </c>
      <c r="R46" s="114" t="str">
        <f>MID($N$84,13,1)</f>
        <v/>
      </c>
      <c r="S46" s="114" t="str">
        <f>MID($N$84,14,1)</f>
        <v/>
      </c>
      <c r="T46" s="114" t="str">
        <f>MID($N$84,15,1)</f>
        <v/>
      </c>
      <c r="U46" s="114" t="str">
        <f>MID($N$84,16,1)</f>
        <v/>
      </c>
      <c r="V46" s="114" t="str">
        <f>MID($N$84,17,1)</f>
        <v/>
      </c>
      <c r="W46" s="114" t="str">
        <f>MID($N$84,18,1)</f>
        <v/>
      </c>
      <c r="X46" s="114" t="str">
        <f>MID($N$84,19,1)</f>
        <v/>
      </c>
      <c r="Y46" s="114" t="str">
        <f>MID($N$84,20,1)</f>
        <v/>
      </c>
      <c r="Z46" s="114" t="str">
        <f>MID($N$84,21,1)</f>
        <v/>
      </c>
      <c r="AA46" s="114" t="str">
        <f>MID($N$84,22,1)</f>
        <v/>
      </c>
      <c r="AB46" s="114" t="str">
        <f>MID($N$84,23,1)</f>
        <v/>
      </c>
      <c r="AC46" s="114" t="str">
        <f>MID($N$84,24,1)</f>
        <v/>
      </c>
      <c r="AD46" s="114" t="str">
        <f>MID($N$84,25,1)</f>
        <v/>
      </c>
      <c r="AE46" s="114" t="str">
        <f>MID($N$84,26,1)</f>
        <v/>
      </c>
      <c r="AF46" s="114" t="str">
        <f>MID($N$84,27,1)</f>
        <v/>
      </c>
      <c r="AG46" s="114" t="str">
        <f>MID($N$84,28,1)</f>
        <v/>
      </c>
      <c r="AH46" s="114" t="str">
        <f>MID($N$84,29,1)</f>
        <v/>
      </c>
      <c r="AI46" s="114" t="str">
        <f>MID($N$84,30,1)</f>
        <v/>
      </c>
      <c r="AJ46" s="114" t="str">
        <f>MID($N$84,31,1)</f>
        <v/>
      </c>
      <c r="AK46" s="114" t="str">
        <f>MID($N$84,32,1)</f>
        <v/>
      </c>
    </row>
    <row r="47" spans="1:45" ht="15" customHeight="1" x14ac:dyDescent="0.15">
      <c r="A47" s="185"/>
      <c r="B47" s="185"/>
      <c r="C47" s="185"/>
      <c r="D47" s="186" t="s">
        <v>42</v>
      </c>
      <c r="E47" s="186"/>
      <c r="F47" s="187" t="str">
        <f>IF(N85="","",N85)</f>
        <v/>
      </c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20"/>
      <c r="AD47" s="20"/>
      <c r="AE47" s="20"/>
      <c r="AF47" s="20"/>
      <c r="AG47" s="20"/>
      <c r="AH47" s="20"/>
      <c r="AI47" s="20"/>
      <c r="AJ47" s="20"/>
      <c r="AK47" s="21"/>
    </row>
    <row r="48" spans="1:45" ht="15" customHeight="1" x14ac:dyDescent="0.15">
      <c r="A48" s="185"/>
      <c r="B48" s="185"/>
      <c r="C48" s="185"/>
      <c r="D48" s="186"/>
      <c r="E48" s="186"/>
      <c r="F48" s="189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1" t="s">
        <v>43</v>
      </c>
      <c r="AD48" s="191"/>
      <c r="AE48" s="191"/>
      <c r="AF48" s="191"/>
      <c r="AG48" s="191"/>
      <c r="AH48" s="191"/>
      <c r="AI48" s="191"/>
      <c r="AJ48" s="191"/>
      <c r="AK48" s="192"/>
    </row>
    <row r="49" spans="1:71" ht="15" customHeight="1" x14ac:dyDescent="0.15">
      <c r="A49" s="184" t="s">
        <v>58</v>
      </c>
      <c r="B49" s="185"/>
      <c r="C49" s="185"/>
      <c r="D49" s="186" t="s">
        <v>45</v>
      </c>
      <c r="E49" s="186"/>
      <c r="F49" s="25">
        <v>19</v>
      </c>
      <c r="G49" s="3">
        <v>20</v>
      </c>
      <c r="H49" s="3">
        <v>21</v>
      </c>
      <c r="I49" s="3">
        <v>22</v>
      </c>
      <c r="J49" s="3">
        <v>23</v>
      </c>
      <c r="K49" s="3">
        <v>24</v>
      </c>
      <c r="L49" s="3">
        <v>25</v>
      </c>
      <c r="M49" s="3">
        <v>26</v>
      </c>
      <c r="N49" s="3">
        <v>27</v>
      </c>
      <c r="O49" s="3">
        <v>28</v>
      </c>
      <c r="P49" s="3">
        <v>29</v>
      </c>
      <c r="Q49" s="3">
        <v>30</v>
      </c>
      <c r="R49" s="3">
        <v>31</v>
      </c>
      <c r="S49" s="3">
        <v>32</v>
      </c>
      <c r="T49" s="3">
        <v>33</v>
      </c>
      <c r="U49" s="3">
        <v>34</v>
      </c>
      <c r="V49" s="3">
        <v>35</v>
      </c>
      <c r="W49" s="3">
        <v>36</v>
      </c>
      <c r="X49" s="3">
        <v>37</v>
      </c>
      <c r="Y49" s="3">
        <v>38</v>
      </c>
      <c r="Z49" s="3">
        <v>39</v>
      </c>
      <c r="AA49" s="3">
        <v>40</v>
      </c>
      <c r="AB49" s="3">
        <v>41</v>
      </c>
      <c r="AC49" s="3">
        <v>42</v>
      </c>
      <c r="AD49" s="3">
        <v>43</v>
      </c>
      <c r="AE49" s="3">
        <v>44</v>
      </c>
      <c r="AF49" s="3">
        <v>45</v>
      </c>
      <c r="AG49" s="3">
        <v>46</v>
      </c>
      <c r="AH49" s="3">
        <v>47</v>
      </c>
      <c r="AI49" s="3">
        <v>48</v>
      </c>
      <c r="AJ49" s="3">
        <v>49</v>
      </c>
      <c r="AK49" s="3">
        <v>50</v>
      </c>
    </row>
    <row r="50" spans="1:71" ht="24.75" customHeight="1" x14ac:dyDescent="0.15">
      <c r="A50" s="185"/>
      <c r="B50" s="185"/>
      <c r="C50" s="185"/>
      <c r="D50" s="186"/>
      <c r="E50" s="186"/>
      <c r="F50" s="120" t="str">
        <f>MID($N$86,1,1)</f>
        <v/>
      </c>
      <c r="G50" s="114" t="str">
        <f>MID($N$86,2,1)</f>
        <v/>
      </c>
      <c r="H50" s="114" t="str">
        <f>MID($N$86,3,1)</f>
        <v/>
      </c>
      <c r="I50" s="114" t="str">
        <f>MID($N$86,4,1)</f>
        <v/>
      </c>
      <c r="J50" s="114" t="str">
        <f>MID($N$86,5,1)</f>
        <v/>
      </c>
      <c r="K50" s="114" t="str">
        <f>MID($N$86,6,1)</f>
        <v/>
      </c>
      <c r="L50" s="114" t="str">
        <f>MID($N$86,7,1)</f>
        <v/>
      </c>
      <c r="M50" s="114" t="str">
        <f>MID($N$86,8,1)</f>
        <v/>
      </c>
      <c r="N50" s="114" t="str">
        <f>MID($N$86,9,1)</f>
        <v/>
      </c>
      <c r="O50" s="114" t="str">
        <f>MID($N$86,10,1)</f>
        <v/>
      </c>
      <c r="P50" s="114" t="str">
        <f>MID($N$86,11,1)</f>
        <v/>
      </c>
      <c r="Q50" s="114" t="str">
        <f>MID($N$86,12,1)</f>
        <v/>
      </c>
      <c r="R50" s="114" t="str">
        <f>MID($N$86,13,1)</f>
        <v/>
      </c>
      <c r="S50" s="114" t="str">
        <f>MID($N$86,14,1)</f>
        <v/>
      </c>
      <c r="T50" s="114" t="str">
        <f>MID($N$86,15,1)</f>
        <v/>
      </c>
      <c r="U50" s="114" t="str">
        <f>MID($N$86,16,1)</f>
        <v/>
      </c>
      <c r="V50" s="114" t="str">
        <f>MID($N$86,17,1)</f>
        <v/>
      </c>
      <c r="W50" s="114" t="str">
        <f>MID($N$86,18,1)</f>
        <v/>
      </c>
      <c r="X50" s="114" t="str">
        <f>MID($N$86,19,1)</f>
        <v/>
      </c>
      <c r="Y50" s="114" t="str">
        <f>MID($N$86,20,1)</f>
        <v/>
      </c>
      <c r="Z50" s="114" t="str">
        <f>MID($N$86,21,1)</f>
        <v/>
      </c>
      <c r="AA50" s="114" t="str">
        <f>MID($N$86,22,1)</f>
        <v/>
      </c>
      <c r="AB50" s="114" t="str">
        <f>MID($N$86,23,1)</f>
        <v/>
      </c>
      <c r="AC50" s="114" t="str">
        <f>MID($N$86,24,1)</f>
        <v/>
      </c>
      <c r="AD50" s="114" t="str">
        <f>MID($N$86,25,1)</f>
        <v/>
      </c>
      <c r="AE50" s="114" t="str">
        <f>MID($N$86,26,1)</f>
        <v/>
      </c>
      <c r="AF50" s="114" t="str">
        <f>MID($N$86,27,1)</f>
        <v/>
      </c>
      <c r="AG50" s="114" t="str">
        <f>MID($N$86,28,1)</f>
        <v/>
      </c>
      <c r="AH50" s="114" t="str">
        <f>MID($N$86,29,1)</f>
        <v/>
      </c>
      <c r="AI50" s="114" t="str">
        <f>MID($N$86,30,1)</f>
        <v/>
      </c>
      <c r="AJ50" s="114" t="str">
        <f>MID($N$86,31,1)</f>
        <v/>
      </c>
      <c r="AK50" s="114" t="str">
        <f>MID($N$86,32,1)</f>
        <v/>
      </c>
    </row>
    <row r="51" spans="1:71" ht="15" customHeight="1" x14ac:dyDescent="0.15">
      <c r="A51" s="185"/>
      <c r="B51" s="185"/>
      <c r="C51" s="185"/>
      <c r="D51" s="186" t="s">
        <v>46</v>
      </c>
      <c r="E51" s="186"/>
      <c r="F51" s="187" t="str">
        <f>IF(N87="","",N87)</f>
        <v/>
      </c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1"/>
    </row>
    <row r="52" spans="1:71" ht="15" customHeight="1" x14ac:dyDescent="0.15">
      <c r="A52" s="185"/>
      <c r="B52" s="185"/>
      <c r="C52" s="185"/>
      <c r="D52" s="186"/>
      <c r="E52" s="186"/>
      <c r="F52" s="189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1" t="s">
        <v>47</v>
      </c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2"/>
    </row>
    <row r="57" spans="1:71" ht="18" customHeight="1" x14ac:dyDescent="0.1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</row>
    <row r="58" spans="1:71" s="32" customFormat="1" ht="18" customHeight="1" x14ac:dyDescent="0.15">
      <c r="B58" s="143" t="s">
        <v>79</v>
      </c>
      <c r="C58" s="143"/>
      <c r="D58" s="143"/>
      <c r="E58" s="143"/>
      <c r="F58" s="143"/>
      <c r="G58" s="143"/>
      <c r="H58" s="143"/>
      <c r="I58" s="143"/>
      <c r="J58" s="143"/>
      <c r="K58" s="143"/>
      <c r="L58" s="46"/>
      <c r="M58" s="46"/>
      <c r="N58" s="47"/>
      <c r="O58" s="47"/>
      <c r="P58" s="47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</row>
    <row r="59" spans="1:71" ht="18" customHeight="1" x14ac:dyDescent="0.15">
      <c r="B59" s="144" t="s">
        <v>148</v>
      </c>
      <c r="C59" s="144"/>
      <c r="D59" s="144"/>
      <c r="E59" s="145"/>
      <c r="F59" s="146"/>
      <c r="G59" s="146"/>
      <c r="H59" s="146"/>
      <c r="I59" s="146"/>
      <c r="J59" s="146"/>
      <c r="K59" s="146"/>
      <c r="L59" s="31"/>
      <c r="M59" s="31"/>
      <c r="N59" s="198"/>
      <c r="O59" s="198"/>
      <c r="P59" s="198"/>
      <c r="Q59" s="198"/>
      <c r="R59" s="198"/>
      <c r="S59" s="198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</row>
    <row r="60" spans="1:71" ht="22.5" customHeight="1" x14ac:dyDescent="0.15">
      <c r="B60" s="144" t="s">
        <v>59</v>
      </c>
      <c r="C60" s="144"/>
      <c r="D60" s="144"/>
      <c r="E60" s="145"/>
      <c r="F60" s="146"/>
      <c r="G60" s="146"/>
      <c r="H60" s="146"/>
      <c r="I60" s="146"/>
      <c r="J60" s="146"/>
      <c r="K60" s="146"/>
      <c r="L60" s="9"/>
      <c r="M60" s="9"/>
      <c r="N60" s="193"/>
      <c r="O60" s="194"/>
      <c r="P60" s="194"/>
      <c r="Q60" s="194"/>
      <c r="R60" s="194"/>
      <c r="S60" s="195"/>
      <c r="T60" s="196"/>
      <c r="U60" s="197"/>
      <c r="V60" s="50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35"/>
      <c r="AL60" s="36"/>
      <c r="AM60" s="36"/>
      <c r="AN60" s="36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34"/>
      <c r="BA60" s="34"/>
      <c r="BB60" s="35"/>
      <c r="BC60" s="35"/>
      <c r="BD60" s="35"/>
      <c r="BE60" s="36"/>
      <c r="BF60" s="36"/>
      <c r="BG60" s="36"/>
      <c r="BH60" s="9"/>
      <c r="BI60" s="9"/>
      <c r="BJ60" s="9"/>
      <c r="BK60" s="9"/>
      <c r="BL60" s="9"/>
      <c r="BM60" s="9"/>
      <c r="BN60" s="9"/>
      <c r="BO60" s="9"/>
    </row>
    <row r="61" spans="1:71" ht="22.5" customHeight="1" x14ac:dyDescent="0.15">
      <c r="B61" s="144" t="s">
        <v>60</v>
      </c>
      <c r="C61" s="146"/>
      <c r="D61" s="144"/>
      <c r="E61" s="145"/>
      <c r="F61" s="146"/>
      <c r="G61" s="146"/>
      <c r="H61" s="146"/>
      <c r="I61" s="146"/>
      <c r="J61" s="146"/>
      <c r="K61" s="146"/>
      <c r="L61" s="9"/>
      <c r="M61" s="9"/>
      <c r="N61" s="178"/>
      <c r="O61" s="178"/>
      <c r="P61" s="178"/>
      <c r="Q61" s="178"/>
      <c r="R61" s="178"/>
      <c r="S61" s="152" t="s">
        <v>188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39"/>
      <c r="AH61" s="39"/>
      <c r="AI61" s="38"/>
      <c r="AJ61" s="38"/>
      <c r="AK61" s="38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37"/>
      <c r="BA61" s="37"/>
      <c r="BB61" s="38"/>
      <c r="BC61" s="38"/>
      <c r="BD61" s="38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</row>
    <row r="62" spans="1:71" ht="22.5" customHeight="1" x14ac:dyDescent="0.15">
      <c r="B62" s="144" t="s">
        <v>61</v>
      </c>
      <c r="C62" s="146"/>
      <c r="D62" s="144"/>
      <c r="E62" s="145"/>
      <c r="F62" s="146"/>
      <c r="G62" s="146"/>
      <c r="H62" s="146"/>
      <c r="I62" s="146"/>
      <c r="J62" s="146"/>
      <c r="K62" s="146"/>
      <c r="L62" s="9"/>
      <c r="M62" s="9"/>
      <c r="N62" s="175"/>
      <c r="O62" s="176"/>
      <c r="P62" s="176"/>
      <c r="Q62" s="176"/>
      <c r="R62" s="177"/>
      <c r="S62" s="152" t="s">
        <v>184</v>
      </c>
      <c r="T62" s="113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39"/>
      <c r="AH62" s="39"/>
      <c r="AI62" s="40"/>
      <c r="AJ62" s="40"/>
      <c r="AK62" s="40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39"/>
      <c r="BA62" s="39"/>
      <c r="BB62" s="40"/>
      <c r="BC62" s="40"/>
      <c r="BD62" s="40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</row>
    <row r="63" spans="1:71" ht="22.5" customHeight="1" x14ac:dyDescent="0.15">
      <c r="B63" s="144" t="s">
        <v>62</v>
      </c>
      <c r="C63" s="146"/>
      <c r="D63" s="144" t="s">
        <v>63</v>
      </c>
      <c r="E63" s="145"/>
      <c r="F63" s="146"/>
      <c r="G63" s="146"/>
      <c r="H63" s="146"/>
      <c r="I63" s="146"/>
      <c r="J63" s="146"/>
      <c r="K63" s="145"/>
      <c r="L63" s="41"/>
      <c r="M63" s="41"/>
      <c r="N63" s="179"/>
      <c r="O63" s="180"/>
      <c r="P63" s="180"/>
      <c r="Q63" s="180"/>
      <c r="R63" s="181"/>
      <c r="S63" s="163"/>
      <c r="T63" s="163"/>
      <c r="U63" s="163"/>
      <c r="V63" s="163"/>
      <c r="W63" s="163"/>
      <c r="X63" s="163"/>
      <c r="Y63" s="164"/>
      <c r="Z63" s="152" t="s">
        <v>85</v>
      </c>
      <c r="AA63" s="9"/>
      <c r="AB63" s="9"/>
      <c r="AC63" s="9"/>
      <c r="AD63" s="9"/>
      <c r="AE63" s="9"/>
      <c r="AF63" s="9"/>
      <c r="AG63" s="42"/>
      <c r="AH63" s="42"/>
      <c r="AI63" s="42"/>
      <c r="AJ63" s="42"/>
      <c r="AK63" s="43"/>
      <c r="AL63" s="43"/>
      <c r="AM63" s="43"/>
      <c r="AN63" s="43"/>
      <c r="AO63" s="43"/>
      <c r="AP63" s="43"/>
      <c r="AQ63" s="43"/>
      <c r="AR63" s="43"/>
      <c r="AS63" s="9"/>
      <c r="AT63" s="9"/>
      <c r="AU63" s="9"/>
      <c r="AV63" s="9"/>
      <c r="AW63" s="9"/>
      <c r="AX63" s="9"/>
      <c r="AY63" s="9"/>
      <c r="AZ63" s="42"/>
      <c r="BA63" s="42"/>
      <c r="BB63" s="42"/>
      <c r="BC63" s="42"/>
      <c r="BD63" s="43"/>
      <c r="BE63" s="43"/>
      <c r="BF63" s="43"/>
      <c r="BG63" s="43"/>
      <c r="BH63" s="43"/>
      <c r="BI63" s="43"/>
      <c r="BJ63" s="43"/>
      <c r="BK63" s="43"/>
      <c r="BL63" s="9"/>
      <c r="BM63" s="9"/>
      <c r="BN63" s="9"/>
      <c r="BO63" s="9"/>
    </row>
    <row r="64" spans="1:71" ht="22.5" customHeight="1" x14ac:dyDescent="0.15">
      <c r="B64" s="145"/>
      <c r="C64" s="144" t="s">
        <v>64</v>
      </c>
      <c r="D64" s="146"/>
      <c r="E64" s="146"/>
      <c r="F64" s="146"/>
      <c r="G64" s="145" t="s">
        <v>65</v>
      </c>
      <c r="H64" s="146"/>
      <c r="I64" s="145" t="s">
        <v>66</v>
      </c>
      <c r="J64" s="146"/>
      <c r="K64" s="145"/>
      <c r="L64" s="41"/>
      <c r="M64" s="41"/>
      <c r="N64" s="174"/>
      <c r="O64" s="182"/>
      <c r="P64" s="182"/>
      <c r="Q64" s="182"/>
      <c r="R64" s="182"/>
      <c r="S64" s="183"/>
      <c r="T64" s="174"/>
      <c r="U64" s="182"/>
      <c r="V64" s="182"/>
      <c r="W64" s="182"/>
      <c r="X64" s="182"/>
      <c r="Y64" s="183"/>
      <c r="Z64" s="152" t="s">
        <v>84</v>
      </c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38"/>
      <c r="AL64" s="9"/>
      <c r="AM64" s="44"/>
      <c r="AN64" s="44"/>
      <c r="AO64" s="10"/>
      <c r="AP64" s="44"/>
      <c r="AQ64" s="38"/>
      <c r="AR64" s="9"/>
      <c r="AS64" s="9"/>
      <c r="AT64" s="9"/>
      <c r="AU64" s="9"/>
      <c r="AV64" s="9"/>
      <c r="AW64" s="9"/>
      <c r="AX64" s="9"/>
      <c r="AY64" s="9"/>
      <c r="AZ64" s="44"/>
      <c r="BA64" s="44"/>
      <c r="BB64" s="10"/>
      <c r="BC64" s="44"/>
      <c r="BD64" s="38"/>
      <c r="BE64" s="9"/>
      <c r="BF64" s="44"/>
      <c r="BG64" s="44"/>
      <c r="BH64" s="10"/>
      <c r="BI64" s="44"/>
      <c r="BJ64" s="38"/>
      <c r="BK64" s="9"/>
      <c r="BL64" s="9"/>
      <c r="BM64" s="9"/>
      <c r="BN64" s="9"/>
      <c r="BO64" s="9"/>
    </row>
    <row r="65" spans="2:95" ht="22.5" customHeight="1" x14ac:dyDescent="0.15">
      <c r="B65" s="145"/>
      <c r="C65" s="144" t="s">
        <v>67</v>
      </c>
      <c r="D65" s="146"/>
      <c r="E65" s="145"/>
      <c r="F65" s="146"/>
      <c r="G65" s="146"/>
      <c r="H65" s="146"/>
      <c r="I65" s="146"/>
      <c r="J65" s="146"/>
      <c r="K65" s="145"/>
      <c r="L65" s="41"/>
      <c r="M65" s="41"/>
      <c r="N65" s="158"/>
      <c r="O65" s="159"/>
      <c r="P65" s="159"/>
      <c r="Q65" s="159"/>
      <c r="R65" s="199"/>
      <c r="S65" s="152" t="s">
        <v>83</v>
      </c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9"/>
      <c r="AF65" s="9"/>
      <c r="AG65" s="39"/>
      <c r="AH65" s="39"/>
      <c r="AI65" s="40"/>
      <c r="AJ65" s="40"/>
      <c r="AK65" s="40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39"/>
      <c r="BA65" s="39"/>
      <c r="BB65" s="40"/>
      <c r="BC65" s="40"/>
      <c r="BD65" s="40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</row>
    <row r="66" spans="2:95" ht="22.5" customHeight="1" x14ac:dyDescent="0.15">
      <c r="B66" s="145"/>
      <c r="C66" s="144" t="s">
        <v>68</v>
      </c>
      <c r="D66" s="146"/>
      <c r="E66" s="145"/>
      <c r="F66" s="146"/>
      <c r="G66" s="146"/>
      <c r="H66" s="146"/>
      <c r="I66" s="146"/>
      <c r="J66" s="146"/>
      <c r="K66" s="145"/>
      <c r="L66" s="41"/>
      <c r="M66" s="41"/>
      <c r="N66" s="111"/>
      <c r="O66" s="152" t="s">
        <v>161</v>
      </c>
      <c r="P66" s="45"/>
      <c r="Q66" s="45"/>
      <c r="R66" s="4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37"/>
      <c r="AH66" s="38"/>
      <c r="AI66" s="38"/>
      <c r="AJ66" s="38"/>
      <c r="AK66" s="38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37"/>
      <c r="BA66" s="38"/>
      <c r="BB66" s="38"/>
      <c r="BC66" s="38"/>
      <c r="BD66" s="38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</row>
    <row r="67" spans="2:95" ht="22.5" customHeight="1" x14ac:dyDescent="0.15">
      <c r="B67" s="145"/>
      <c r="C67" s="144" t="s">
        <v>69</v>
      </c>
      <c r="D67" s="146"/>
      <c r="E67" s="145"/>
      <c r="F67" s="146"/>
      <c r="G67" s="146"/>
      <c r="H67" s="146"/>
      <c r="I67" s="146"/>
      <c r="J67" s="146"/>
      <c r="K67" s="145"/>
      <c r="L67" s="41"/>
      <c r="M67" s="41"/>
      <c r="N67" s="175"/>
      <c r="O67" s="176"/>
      <c r="P67" s="176"/>
      <c r="Q67" s="176"/>
      <c r="R67" s="177"/>
      <c r="S67" s="152" t="s">
        <v>186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37"/>
      <c r="AH67" s="43"/>
      <c r="AI67" s="43"/>
      <c r="AJ67" s="43"/>
      <c r="AK67" s="43"/>
      <c r="AL67" s="43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37"/>
      <c r="BA67" s="43"/>
      <c r="BB67" s="43"/>
      <c r="BC67" s="43"/>
      <c r="BD67" s="43"/>
      <c r="BE67" s="43"/>
      <c r="BF67" s="9"/>
      <c r="BG67" s="9"/>
      <c r="BH67" s="9"/>
      <c r="BI67" s="9"/>
      <c r="BJ67" s="9"/>
      <c r="BK67" s="9"/>
      <c r="BL67" s="9"/>
      <c r="BM67" s="9"/>
      <c r="BN67" s="9"/>
      <c r="BO67" s="9"/>
    </row>
    <row r="68" spans="2:95" ht="22.5" customHeight="1" x14ac:dyDescent="0.15">
      <c r="B68" s="145"/>
      <c r="C68" s="144" t="s">
        <v>70</v>
      </c>
      <c r="D68" s="146"/>
      <c r="E68" s="145"/>
      <c r="F68" s="146"/>
      <c r="G68" s="146"/>
      <c r="H68" s="146"/>
      <c r="I68" s="146"/>
      <c r="J68" s="146"/>
      <c r="K68" s="145"/>
      <c r="L68" s="41"/>
      <c r="M68" s="41"/>
      <c r="N68" s="175"/>
      <c r="O68" s="176"/>
      <c r="P68" s="176"/>
      <c r="Q68" s="176"/>
      <c r="R68" s="177"/>
      <c r="S68" s="152" t="s">
        <v>162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37"/>
      <c r="AH68" s="43"/>
      <c r="AI68" s="43"/>
      <c r="AJ68" s="43"/>
      <c r="AK68" s="43"/>
      <c r="AL68" s="43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37"/>
      <c r="BA68" s="43"/>
      <c r="BB68" s="43"/>
      <c r="BC68" s="43"/>
      <c r="BD68" s="43"/>
      <c r="BE68" s="43"/>
      <c r="BF68" s="9"/>
      <c r="BG68" s="9"/>
      <c r="BH68" s="9"/>
      <c r="BI68" s="9"/>
      <c r="BJ68" s="9"/>
      <c r="BK68" s="9"/>
      <c r="BL68" s="9"/>
      <c r="BM68" s="9"/>
      <c r="BN68" s="9"/>
      <c r="BO68" s="9"/>
    </row>
    <row r="69" spans="2:95" ht="22.5" customHeight="1" x14ac:dyDescent="0.15">
      <c r="B69" s="145"/>
      <c r="C69" s="144" t="s">
        <v>71</v>
      </c>
      <c r="D69" s="146"/>
      <c r="E69" s="145"/>
      <c r="F69" s="146"/>
      <c r="G69" s="146"/>
      <c r="H69" s="146"/>
      <c r="I69" s="146"/>
      <c r="J69" s="146"/>
      <c r="K69" s="145"/>
      <c r="L69" s="41"/>
      <c r="M69" s="41"/>
      <c r="N69" s="168"/>
      <c r="O69" s="169"/>
      <c r="P69" s="169"/>
      <c r="Q69" s="169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4"/>
      <c r="AF69" s="152" t="s">
        <v>86</v>
      </c>
      <c r="AG69" s="153"/>
      <c r="AH69" s="154"/>
      <c r="AI69" s="154"/>
      <c r="AJ69" s="154"/>
      <c r="AK69" s="154"/>
      <c r="AL69" s="154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53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</row>
    <row r="70" spans="2:95" ht="22.5" customHeight="1" x14ac:dyDescent="0.15">
      <c r="B70" s="145"/>
      <c r="C70" s="144" t="s">
        <v>72</v>
      </c>
      <c r="D70" s="146"/>
      <c r="E70" s="145"/>
      <c r="F70" s="146"/>
      <c r="G70" s="146"/>
      <c r="H70" s="146"/>
      <c r="I70" s="146"/>
      <c r="J70" s="146"/>
      <c r="K70" s="145"/>
      <c r="L70" s="41"/>
      <c r="M70" s="41"/>
      <c r="N70" s="17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1"/>
      <c r="AF70" s="152" t="s">
        <v>87</v>
      </c>
      <c r="AG70" s="153"/>
      <c r="AH70" s="154"/>
      <c r="AI70" s="154"/>
      <c r="AJ70" s="154"/>
      <c r="AK70" s="154"/>
      <c r="AL70" s="154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53"/>
      <c r="BA70" s="153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</row>
    <row r="71" spans="2:95" ht="22.5" customHeight="1" x14ac:dyDescent="0.15">
      <c r="B71" s="145"/>
      <c r="C71" s="144" t="s">
        <v>73</v>
      </c>
      <c r="D71" s="146"/>
      <c r="E71" s="145"/>
      <c r="F71" s="146"/>
      <c r="G71" s="146"/>
      <c r="H71" s="146"/>
      <c r="I71" s="146"/>
      <c r="J71" s="146"/>
      <c r="K71" s="145"/>
      <c r="L71" s="41"/>
      <c r="M71" s="41"/>
      <c r="N71" s="171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72"/>
      <c r="AF71" s="152" t="s">
        <v>149</v>
      </c>
      <c r="AG71" s="153"/>
      <c r="AH71" s="154"/>
      <c r="AI71" s="154"/>
      <c r="AJ71" s="154"/>
      <c r="AK71" s="154"/>
      <c r="AL71" s="154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4"/>
      <c r="BJ71" s="154"/>
      <c r="BK71" s="154"/>
      <c r="BL71" s="154"/>
      <c r="BM71" s="154"/>
      <c r="BN71" s="154"/>
      <c r="BO71" s="154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</row>
    <row r="72" spans="2:95" ht="22.5" customHeight="1" x14ac:dyDescent="0.15">
      <c r="B72" s="145"/>
      <c r="C72" s="144" t="s">
        <v>74</v>
      </c>
      <c r="D72" s="146"/>
      <c r="E72" s="145"/>
      <c r="F72" s="146"/>
      <c r="G72" s="146"/>
      <c r="H72" s="146"/>
      <c r="I72" s="146"/>
      <c r="J72" s="146"/>
      <c r="K72" s="145"/>
      <c r="L72" s="41"/>
      <c r="M72" s="41"/>
      <c r="N72" s="168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72"/>
      <c r="AF72" s="152" t="s">
        <v>88</v>
      </c>
      <c r="AG72" s="153"/>
      <c r="AH72" s="153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49"/>
      <c r="AX72" s="149"/>
      <c r="AY72" s="149"/>
      <c r="AZ72" s="153"/>
      <c r="BA72" s="153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</row>
    <row r="73" spans="2:95" ht="30.95" customHeight="1" x14ac:dyDescent="0.15">
      <c r="B73" s="145"/>
      <c r="C73" s="144" t="s">
        <v>75</v>
      </c>
      <c r="D73" s="146"/>
      <c r="E73" s="145"/>
      <c r="F73" s="146"/>
      <c r="G73" s="146"/>
      <c r="H73" s="146"/>
      <c r="I73" s="146"/>
      <c r="J73" s="146"/>
      <c r="K73" s="145" t="s">
        <v>82</v>
      </c>
      <c r="L73" s="41"/>
      <c r="M73" s="49"/>
      <c r="N73" s="168"/>
      <c r="O73" s="169"/>
      <c r="P73" s="169"/>
      <c r="Q73" s="169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4"/>
      <c r="AF73" s="258" t="s">
        <v>173</v>
      </c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V73" s="259"/>
      <c r="BW73" s="259"/>
      <c r="BX73" s="259"/>
      <c r="BY73" s="259"/>
      <c r="BZ73" s="259"/>
      <c r="CA73" s="259"/>
      <c r="CB73" s="259"/>
      <c r="CC73" s="259"/>
      <c r="CD73" s="259"/>
      <c r="CE73" s="259"/>
      <c r="CF73" s="259"/>
      <c r="CG73" s="259"/>
      <c r="CH73" s="259"/>
      <c r="CI73" s="259"/>
      <c r="CJ73" s="259"/>
      <c r="CK73" s="259"/>
      <c r="CL73" s="259"/>
      <c r="CM73" s="259"/>
      <c r="CN73" s="259"/>
      <c r="CO73" s="259"/>
      <c r="CP73" s="259"/>
      <c r="CQ73" s="259"/>
    </row>
    <row r="74" spans="2:95" ht="30.95" customHeight="1" x14ac:dyDescent="0.15">
      <c r="B74" s="145"/>
      <c r="C74" s="144" t="s">
        <v>76</v>
      </c>
      <c r="D74" s="146"/>
      <c r="E74" s="145"/>
      <c r="F74" s="146"/>
      <c r="G74" s="146"/>
      <c r="H74" s="146"/>
      <c r="I74" s="146"/>
      <c r="J74" s="146"/>
      <c r="K74" s="145"/>
      <c r="L74" s="41"/>
      <c r="M74" s="41"/>
      <c r="N74" s="168"/>
      <c r="O74" s="169"/>
      <c r="P74" s="169"/>
      <c r="Q74" s="169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4"/>
      <c r="AF74" s="258" t="s">
        <v>174</v>
      </c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  <c r="BH74" s="259"/>
      <c r="BI74" s="259"/>
      <c r="BJ74" s="259"/>
      <c r="BK74" s="259"/>
      <c r="BL74" s="259"/>
      <c r="BM74" s="259"/>
      <c r="BN74" s="259"/>
      <c r="BO74" s="259"/>
      <c r="BP74" s="259"/>
      <c r="BQ74" s="259"/>
      <c r="BR74" s="259"/>
      <c r="BS74" s="259"/>
      <c r="BT74" s="259"/>
      <c r="BU74" s="259"/>
      <c r="BV74" s="259"/>
      <c r="BW74" s="259"/>
      <c r="BX74" s="259"/>
      <c r="BY74" s="259"/>
      <c r="BZ74" s="259"/>
      <c r="CA74" s="259"/>
      <c r="CB74" s="259"/>
      <c r="CC74" s="259"/>
      <c r="CD74" s="259"/>
      <c r="CE74" s="259"/>
      <c r="CF74" s="259"/>
      <c r="CG74" s="259"/>
      <c r="CH74" s="259"/>
      <c r="CI74" s="259"/>
      <c r="CJ74" s="259"/>
      <c r="CK74" s="259"/>
      <c r="CL74" s="259"/>
      <c r="CM74" s="259"/>
      <c r="CN74" s="259"/>
      <c r="CO74" s="259"/>
      <c r="CP74" s="259"/>
      <c r="CQ74" s="259"/>
    </row>
    <row r="75" spans="2:95" ht="6.75" customHeight="1" x14ac:dyDescent="0.15">
      <c r="B75" s="147"/>
      <c r="C75" s="148"/>
      <c r="D75" s="149"/>
      <c r="E75" s="147"/>
      <c r="F75" s="149"/>
      <c r="G75" s="149"/>
      <c r="H75" s="149"/>
      <c r="I75" s="149"/>
      <c r="J75" s="149"/>
      <c r="K75" s="147"/>
      <c r="L75" s="41"/>
      <c r="M75" s="41"/>
      <c r="N75" s="173"/>
      <c r="O75" s="173"/>
      <c r="P75" s="173"/>
      <c r="Q75" s="45"/>
      <c r="R75" s="45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42"/>
      <c r="AH75" s="42"/>
      <c r="AI75" s="42"/>
      <c r="AJ75" s="38"/>
      <c r="AK75" s="38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42"/>
      <c r="BA75" s="42"/>
      <c r="BB75" s="42"/>
      <c r="BC75" s="38"/>
      <c r="BD75" s="38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</row>
    <row r="76" spans="2:95" ht="22.5" customHeight="1" x14ac:dyDescent="0.15">
      <c r="B76" s="144" t="s">
        <v>77</v>
      </c>
      <c r="C76" s="146"/>
      <c r="D76" s="144" t="s">
        <v>78</v>
      </c>
      <c r="E76" s="145"/>
      <c r="F76" s="146"/>
      <c r="G76" s="146"/>
      <c r="H76" s="146"/>
      <c r="I76" s="146"/>
      <c r="J76" s="146"/>
      <c r="K76" s="145"/>
      <c r="L76" s="41"/>
      <c r="M76" s="41"/>
      <c r="N76" s="168"/>
      <c r="O76" s="169"/>
      <c r="P76" s="169"/>
      <c r="Q76" s="169"/>
      <c r="R76" s="163"/>
      <c r="S76" s="163"/>
      <c r="T76" s="163"/>
      <c r="U76" s="163"/>
      <c r="V76" s="163"/>
      <c r="W76" s="163"/>
      <c r="X76" s="163"/>
      <c r="Y76" s="164"/>
      <c r="Z76" s="152" t="s">
        <v>85</v>
      </c>
      <c r="AA76" s="9"/>
      <c r="AB76" s="9"/>
      <c r="AC76" s="9"/>
      <c r="AD76" s="9"/>
      <c r="AE76" s="9"/>
      <c r="AF76" s="9"/>
      <c r="AG76" s="42"/>
      <c r="AH76" s="42"/>
      <c r="AI76" s="42"/>
      <c r="AJ76" s="42"/>
      <c r="AK76" s="43"/>
      <c r="AL76" s="43"/>
      <c r="AM76" s="43"/>
      <c r="AN76" s="43"/>
      <c r="AO76" s="43"/>
      <c r="AP76" s="43"/>
      <c r="AQ76" s="43"/>
      <c r="AR76" s="43"/>
      <c r="AS76" s="9"/>
      <c r="AT76" s="9"/>
      <c r="AU76" s="9"/>
      <c r="AV76" s="9"/>
      <c r="AW76" s="9"/>
      <c r="AX76" s="9"/>
      <c r="AY76" s="9"/>
      <c r="AZ76" s="42"/>
      <c r="BA76" s="42"/>
      <c r="BB76" s="42"/>
      <c r="BC76" s="42"/>
      <c r="BD76" s="43"/>
      <c r="BE76" s="43"/>
      <c r="BF76" s="43"/>
      <c r="BG76" s="43"/>
      <c r="BH76" s="43"/>
      <c r="BI76" s="43"/>
      <c r="BJ76" s="43"/>
      <c r="BK76" s="43"/>
      <c r="BL76" s="9"/>
      <c r="BM76" s="9"/>
      <c r="BN76" s="9"/>
      <c r="BO76" s="9"/>
    </row>
    <row r="77" spans="2:95" ht="22.5" customHeight="1" x14ac:dyDescent="0.15">
      <c r="B77" s="145"/>
      <c r="C77" s="144" t="s">
        <v>64</v>
      </c>
      <c r="D77" s="146"/>
      <c r="E77" s="146"/>
      <c r="F77" s="146"/>
      <c r="G77" s="145" t="s">
        <v>65</v>
      </c>
      <c r="H77" s="146"/>
      <c r="I77" s="150" t="s">
        <v>66</v>
      </c>
      <c r="J77" s="146"/>
      <c r="K77" s="145"/>
      <c r="L77" s="41"/>
      <c r="M77" s="41"/>
      <c r="N77" s="174"/>
      <c r="O77" s="163"/>
      <c r="P77" s="163"/>
      <c r="Q77" s="163"/>
      <c r="R77" s="163"/>
      <c r="S77" s="164"/>
      <c r="T77" s="174"/>
      <c r="U77" s="163"/>
      <c r="V77" s="163"/>
      <c r="W77" s="163"/>
      <c r="X77" s="163"/>
      <c r="Y77" s="164"/>
      <c r="Z77" s="152" t="s">
        <v>84</v>
      </c>
      <c r="AA77" s="9"/>
      <c r="AB77" s="9"/>
      <c r="AC77" s="9"/>
      <c r="AD77" s="9"/>
      <c r="AE77" s="9"/>
      <c r="AF77" s="9"/>
      <c r="AG77" s="44"/>
      <c r="AH77" s="44"/>
      <c r="AI77" s="10"/>
      <c r="AJ77" s="44"/>
      <c r="AK77" s="38"/>
      <c r="AL77" s="9"/>
      <c r="AM77" s="44"/>
      <c r="AN77" s="44"/>
      <c r="AO77" s="10"/>
      <c r="AP77" s="44"/>
      <c r="AQ77" s="38"/>
      <c r="AR77" s="9"/>
      <c r="AS77" s="9"/>
      <c r="AT77" s="9"/>
      <c r="AU77" s="9"/>
      <c r="AV77" s="9"/>
      <c r="AW77" s="9"/>
      <c r="AX77" s="9"/>
      <c r="AY77" s="9"/>
      <c r="AZ77" s="44"/>
      <c r="BA77" s="44"/>
      <c r="BB77" s="10"/>
      <c r="BC77" s="44"/>
      <c r="BD77" s="38"/>
      <c r="BE77" s="9"/>
      <c r="BF77" s="44"/>
      <c r="BG77" s="44"/>
      <c r="BH77" s="10"/>
      <c r="BI77" s="44"/>
      <c r="BJ77" s="38"/>
      <c r="BK77" s="9"/>
      <c r="BL77" s="9"/>
      <c r="BM77" s="9"/>
      <c r="BN77" s="9"/>
      <c r="BO77" s="9"/>
    </row>
    <row r="78" spans="2:95" ht="22.5" customHeight="1" x14ac:dyDescent="0.15">
      <c r="B78" s="145"/>
      <c r="C78" s="144" t="s">
        <v>67</v>
      </c>
      <c r="D78" s="146"/>
      <c r="E78" s="145"/>
      <c r="F78" s="146"/>
      <c r="G78" s="146"/>
      <c r="H78" s="146"/>
      <c r="I78" s="146"/>
      <c r="J78" s="146"/>
      <c r="K78" s="145"/>
      <c r="L78" s="41"/>
      <c r="M78" s="41"/>
      <c r="N78" s="158"/>
      <c r="O78" s="159"/>
      <c r="P78" s="160"/>
      <c r="Q78" s="160"/>
      <c r="R78" s="161"/>
      <c r="S78" s="152" t="s">
        <v>83</v>
      </c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39"/>
      <c r="AH78" s="39"/>
      <c r="AI78" s="40"/>
      <c r="AJ78" s="40"/>
      <c r="AK78" s="40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39"/>
      <c r="BA78" s="39"/>
      <c r="BB78" s="40"/>
      <c r="BC78" s="40"/>
      <c r="BD78" s="40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</row>
    <row r="79" spans="2:95" ht="22.5" customHeight="1" x14ac:dyDescent="0.15">
      <c r="B79" s="145"/>
      <c r="C79" s="144" t="s">
        <v>69</v>
      </c>
      <c r="D79" s="146"/>
      <c r="E79" s="145"/>
      <c r="F79" s="146"/>
      <c r="G79" s="146"/>
      <c r="H79" s="146"/>
      <c r="I79" s="146"/>
      <c r="J79" s="146"/>
      <c r="K79" s="145"/>
      <c r="L79" s="41"/>
      <c r="M79" s="41"/>
      <c r="N79" s="162"/>
      <c r="O79" s="163"/>
      <c r="P79" s="163"/>
      <c r="Q79" s="163"/>
      <c r="R79" s="163"/>
      <c r="S79" s="164"/>
      <c r="T79" s="152" t="s">
        <v>186</v>
      </c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37"/>
      <c r="AH79" s="43"/>
      <c r="AI79" s="43"/>
      <c r="AJ79" s="43"/>
      <c r="AK79" s="43"/>
      <c r="AL79" s="43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37"/>
      <c r="BA79" s="43"/>
      <c r="BB79" s="43"/>
      <c r="BC79" s="43"/>
      <c r="BD79" s="43"/>
      <c r="BE79" s="43"/>
      <c r="BF79" s="9"/>
      <c r="BG79" s="9"/>
      <c r="BH79" s="9"/>
      <c r="BI79" s="9"/>
      <c r="BJ79" s="9"/>
      <c r="BK79" s="9"/>
      <c r="BL79" s="9"/>
      <c r="BM79" s="9"/>
      <c r="BN79" s="9"/>
      <c r="BO79" s="9"/>
    </row>
    <row r="80" spans="2:95" ht="22.5" customHeight="1" x14ac:dyDescent="0.15">
      <c r="B80" s="151" t="s">
        <v>185</v>
      </c>
      <c r="C80" s="149"/>
      <c r="D80" s="149"/>
      <c r="E80" s="149"/>
      <c r="F80" s="149"/>
      <c r="G80" s="149"/>
      <c r="H80" s="149"/>
      <c r="I80" s="149"/>
      <c r="J80" s="149"/>
      <c r="K80" s="149"/>
      <c r="L80" s="9"/>
      <c r="M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37"/>
      <c r="AH80" s="43"/>
      <c r="AI80" s="43"/>
      <c r="AJ80" s="43"/>
      <c r="AK80" s="43"/>
      <c r="AL80" s="43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37"/>
      <c r="BA80" s="43"/>
      <c r="BB80" s="43"/>
      <c r="BC80" s="43"/>
      <c r="BD80" s="43"/>
      <c r="BE80" s="43"/>
      <c r="BF80" s="9"/>
      <c r="BG80" s="9"/>
      <c r="BH80" s="9"/>
      <c r="BI80" s="9"/>
      <c r="BJ80" s="9"/>
      <c r="BK80" s="9"/>
      <c r="BL80" s="9"/>
      <c r="BM80" s="9"/>
      <c r="BN80" s="9"/>
      <c r="BO80" s="9"/>
    </row>
    <row r="81" spans="2:95" ht="22.5" customHeight="1" x14ac:dyDescent="0.15">
      <c r="B81" s="145"/>
      <c r="C81" s="144" t="s">
        <v>70</v>
      </c>
      <c r="D81" s="146"/>
      <c r="E81" s="145"/>
      <c r="F81" s="146"/>
      <c r="G81" s="146"/>
      <c r="H81" s="146"/>
      <c r="I81" s="146"/>
      <c r="J81" s="146"/>
      <c r="K81" s="145"/>
      <c r="L81" s="41"/>
      <c r="M81" s="41"/>
      <c r="N81" s="165"/>
      <c r="O81" s="166"/>
      <c r="P81" s="166"/>
      <c r="Q81" s="166"/>
      <c r="R81" s="167"/>
      <c r="S81" s="152" t="s">
        <v>162</v>
      </c>
      <c r="T81" s="9"/>
      <c r="U81" s="9"/>
      <c r="V81" s="9"/>
      <c r="W81" s="9"/>
      <c r="Y81" s="9"/>
      <c r="Z81" s="9"/>
      <c r="AA81" s="9"/>
      <c r="AB81" s="9"/>
      <c r="AC81" s="9"/>
      <c r="AD81" s="9"/>
      <c r="AE81" s="9"/>
      <c r="AG81" s="37"/>
      <c r="AH81" s="43"/>
      <c r="AI81" s="43"/>
      <c r="AJ81" s="43"/>
      <c r="AK81" s="43"/>
      <c r="AL81" s="43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37"/>
      <c r="BA81" s="43"/>
      <c r="BB81" s="43"/>
      <c r="BC81" s="43"/>
      <c r="BD81" s="43"/>
      <c r="BE81" s="43"/>
      <c r="BF81" s="9"/>
      <c r="BG81" s="9"/>
      <c r="BH81" s="9"/>
      <c r="BI81" s="9"/>
      <c r="BJ81" s="9"/>
      <c r="BK81" s="9"/>
      <c r="BL81" s="9"/>
      <c r="BM81" s="9"/>
      <c r="BN81" s="9"/>
      <c r="BO81" s="9"/>
    </row>
    <row r="82" spans="2:95" ht="22.5" customHeight="1" x14ac:dyDescent="0.15">
      <c r="B82" s="145"/>
      <c r="C82" s="144" t="s">
        <v>71</v>
      </c>
      <c r="D82" s="146"/>
      <c r="E82" s="145"/>
      <c r="F82" s="146"/>
      <c r="G82" s="146"/>
      <c r="H82" s="146"/>
      <c r="I82" s="146"/>
      <c r="J82" s="146"/>
      <c r="K82" s="145"/>
      <c r="L82" s="41"/>
      <c r="M82" s="41"/>
      <c r="N82" s="156"/>
      <c r="O82" s="156"/>
      <c r="P82" s="156"/>
      <c r="Q82" s="156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2" t="s">
        <v>86</v>
      </c>
      <c r="AG82" s="153"/>
      <c r="AH82" s="153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49"/>
      <c r="AX82" s="149"/>
      <c r="AY82" s="149"/>
      <c r="AZ82" s="153"/>
      <c r="BA82" s="153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</row>
    <row r="83" spans="2:95" ht="22.5" customHeight="1" x14ac:dyDescent="0.15">
      <c r="B83" s="145"/>
      <c r="C83" s="144" t="s">
        <v>72</v>
      </c>
      <c r="D83" s="146"/>
      <c r="E83" s="145"/>
      <c r="F83" s="146"/>
      <c r="G83" s="146"/>
      <c r="H83" s="146"/>
      <c r="I83" s="146"/>
      <c r="J83" s="146"/>
      <c r="K83" s="145"/>
      <c r="L83" s="41"/>
      <c r="M83" s="41"/>
      <c r="N83" s="156"/>
      <c r="O83" s="156"/>
      <c r="P83" s="156"/>
      <c r="Q83" s="156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2" t="s">
        <v>87</v>
      </c>
      <c r="AG83" s="153"/>
      <c r="AH83" s="153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49"/>
      <c r="AX83" s="149"/>
      <c r="AY83" s="149"/>
      <c r="AZ83" s="153"/>
      <c r="BA83" s="153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</row>
    <row r="84" spans="2:95" ht="22.5" customHeight="1" x14ac:dyDescent="0.15">
      <c r="B84" s="145"/>
      <c r="C84" s="144" t="s">
        <v>73</v>
      </c>
      <c r="D84" s="146"/>
      <c r="E84" s="145"/>
      <c r="F84" s="146"/>
      <c r="G84" s="146"/>
      <c r="H84" s="146"/>
      <c r="I84" s="146"/>
      <c r="J84" s="146"/>
      <c r="K84" s="145"/>
      <c r="L84" s="41"/>
      <c r="M84" s="41"/>
      <c r="N84" s="156"/>
      <c r="O84" s="156"/>
      <c r="P84" s="156"/>
      <c r="Q84" s="156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2" t="s">
        <v>150</v>
      </c>
      <c r="AG84" s="153"/>
      <c r="AH84" s="153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49"/>
      <c r="AX84" s="149"/>
      <c r="AY84" s="149"/>
      <c r="AZ84" s="153"/>
      <c r="BA84" s="153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</row>
    <row r="85" spans="2:95" ht="22.5" customHeight="1" x14ac:dyDescent="0.15">
      <c r="B85" s="145"/>
      <c r="C85" s="144" t="s">
        <v>74</v>
      </c>
      <c r="D85" s="146"/>
      <c r="E85" s="145"/>
      <c r="F85" s="146"/>
      <c r="G85" s="146"/>
      <c r="H85" s="146"/>
      <c r="I85" s="146"/>
      <c r="J85" s="146"/>
      <c r="K85" s="145"/>
      <c r="L85" s="41"/>
      <c r="M85" s="41"/>
      <c r="N85" s="156"/>
      <c r="O85" s="156"/>
      <c r="P85" s="156"/>
      <c r="Q85" s="156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2" t="s">
        <v>88</v>
      </c>
      <c r="AG85" s="153"/>
      <c r="AH85" s="153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49"/>
      <c r="AX85" s="149"/>
      <c r="AY85" s="149"/>
      <c r="AZ85" s="153"/>
      <c r="BA85" s="153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</row>
    <row r="86" spans="2:95" ht="30" customHeight="1" x14ac:dyDescent="0.15">
      <c r="B86" s="145"/>
      <c r="C86" s="144" t="s">
        <v>75</v>
      </c>
      <c r="D86" s="146"/>
      <c r="E86" s="145"/>
      <c r="F86" s="146"/>
      <c r="G86" s="146"/>
      <c r="H86" s="146"/>
      <c r="I86" s="146"/>
      <c r="J86" s="146"/>
      <c r="K86" s="145"/>
      <c r="L86" s="41"/>
      <c r="M86" s="41"/>
      <c r="N86" s="156"/>
      <c r="O86" s="156"/>
      <c r="P86" s="156"/>
      <c r="Q86" s="156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258" t="s">
        <v>173</v>
      </c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259"/>
      <c r="BF86" s="259"/>
      <c r="BG86" s="259"/>
      <c r="BH86" s="259"/>
      <c r="BI86" s="259"/>
      <c r="BJ86" s="259"/>
      <c r="BK86" s="259"/>
      <c r="BL86" s="259"/>
      <c r="BM86" s="259"/>
      <c r="BN86" s="259"/>
      <c r="BO86" s="259"/>
      <c r="BP86" s="259"/>
      <c r="BQ86" s="259"/>
      <c r="BR86" s="259"/>
      <c r="BS86" s="259"/>
      <c r="BT86" s="259"/>
      <c r="BU86" s="259"/>
      <c r="BV86" s="259"/>
      <c r="BW86" s="259"/>
      <c r="BX86" s="259"/>
      <c r="BY86" s="259"/>
      <c r="BZ86" s="259"/>
      <c r="CA86" s="259"/>
      <c r="CB86" s="259"/>
      <c r="CC86" s="259"/>
      <c r="CD86" s="259"/>
      <c r="CE86" s="259"/>
      <c r="CF86" s="259"/>
      <c r="CG86" s="259"/>
      <c r="CH86" s="259"/>
      <c r="CI86" s="259"/>
      <c r="CJ86" s="259"/>
      <c r="CK86" s="259"/>
      <c r="CL86" s="259"/>
      <c r="CM86" s="259"/>
      <c r="CN86" s="259"/>
      <c r="CO86" s="259"/>
      <c r="CP86" s="259"/>
      <c r="CQ86" s="259"/>
    </row>
    <row r="87" spans="2:95" ht="30" customHeight="1" x14ac:dyDescent="0.15">
      <c r="B87" s="145"/>
      <c r="C87" s="144" t="s">
        <v>76</v>
      </c>
      <c r="D87" s="146"/>
      <c r="E87" s="145"/>
      <c r="F87" s="146"/>
      <c r="G87" s="146"/>
      <c r="H87" s="146"/>
      <c r="I87" s="146"/>
      <c r="J87" s="146"/>
      <c r="K87" s="145"/>
      <c r="L87" s="41"/>
      <c r="M87" s="41"/>
      <c r="N87" s="156"/>
      <c r="O87" s="156"/>
      <c r="P87" s="156"/>
      <c r="Q87" s="156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258" t="s">
        <v>174</v>
      </c>
      <c r="AG87" s="260"/>
      <c r="AH87" s="260"/>
      <c r="AI87" s="260"/>
      <c r="AJ87" s="260"/>
      <c r="AK87" s="260"/>
      <c r="AL87" s="260"/>
      <c r="AM87" s="260"/>
      <c r="AN87" s="260"/>
      <c r="AO87" s="260"/>
      <c r="AP87" s="260"/>
      <c r="AQ87" s="260"/>
      <c r="AR87" s="260"/>
      <c r="AS87" s="260"/>
      <c r="AT87" s="260"/>
      <c r="AU87" s="260"/>
      <c r="AV87" s="260"/>
      <c r="AW87" s="260"/>
      <c r="AX87" s="260"/>
      <c r="AY87" s="260"/>
      <c r="AZ87" s="260"/>
      <c r="BA87" s="260"/>
      <c r="BB87" s="260"/>
      <c r="BC87" s="260"/>
      <c r="BD87" s="260"/>
      <c r="BE87" s="260"/>
      <c r="BF87" s="260"/>
      <c r="BG87" s="260"/>
      <c r="BH87" s="260"/>
      <c r="BI87" s="260"/>
      <c r="BJ87" s="260"/>
      <c r="BK87" s="260"/>
      <c r="BL87" s="260"/>
      <c r="BM87" s="260"/>
      <c r="BN87" s="260"/>
      <c r="BO87" s="260"/>
      <c r="BP87" s="260"/>
      <c r="BQ87" s="260"/>
      <c r="BR87" s="260"/>
      <c r="BS87" s="260"/>
      <c r="BT87" s="260"/>
      <c r="BU87" s="260"/>
      <c r="BV87" s="260"/>
      <c r="BW87" s="260"/>
      <c r="BX87" s="260"/>
      <c r="BY87" s="260"/>
      <c r="BZ87" s="260"/>
      <c r="CA87" s="260"/>
      <c r="CB87" s="260"/>
      <c r="CC87" s="260"/>
      <c r="CD87" s="260"/>
      <c r="CE87" s="260"/>
      <c r="CF87" s="260"/>
      <c r="CG87" s="260"/>
      <c r="CH87" s="260"/>
      <c r="CI87" s="260"/>
      <c r="CJ87" s="260"/>
      <c r="CK87" s="260"/>
      <c r="CL87" s="260"/>
      <c r="CM87" s="260"/>
      <c r="CN87" s="260"/>
      <c r="CO87" s="260"/>
      <c r="CP87" s="260"/>
      <c r="CQ87" s="260"/>
    </row>
  </sheetData>
  <sheetProtection algorithmName="SHA-512" hashValue="+NtVD7JGtHbcn0qeiqYmHct7h4bkkE2TEEG00fCNIBGUsTqOeXrZZ8GpfyofpQz2BEPWeOD2Kg9zpIMR0N3mng==" saltValue="tyD9TcfekolxNZzoCLg5yw==" spinCount="100000" sheet="1" objects="1" scenarios="1"/>
  <protectedRanges>
    <protectedRange sqref="N59:S59" name="範囲1"/>
  </protectedRanges>
  <mergeCells count="116">
    <mergeCell ref="AF73:CQ73"/>
    <mergeCell ref="AF74:CQ74"/>
    <mergeCell ref="AF86:CQ86"/>
    <mergeCell ref="AF87:CQ87"/>
    <mergeCell ref="N22:AD23"/>
    <mergeCell ref="A10:E11"/>
    <mergeCell ref="G10:H10"/>
    <mergeCell ref="I10:J10"/>
    <mergeCell ref="K10:L10"/>
    <mergeCell ref="AC11:AL11"/>
    <mergeCell ref="AJ12:AQ13"/>
    <mergeCell ref="A14:C19"/>
    <mergeCell ref="D14:Y15"/>
    <mergeCell ref="Z14:AF14"/>
    <mergeCell ref="AG14:AG15"/>
    <mergeCell ref="AH14:AQ15"/>
    <mergeCell ref="AA15:AB15"/>
    <mergeCell ref="AC15:AD15"/>
    <mergeCell ref="AE15:AF15"/>
    <mergeCell ref="D16:E17"/>
    <mergeCell ref="D18:E19"/>
    <mergeCell ref="F18:G18"/>
    <mergeCell ref="O18:Q18"/>
    <mergeCell ref="G19:O19"/>
    <mergeCell ref="A1:D1"/>
    <mergeCell ref="A2:AS2"/>
    <mergeCell ref="A5:E8"/>
    <mergeCell ref="F5:F6"/>
    <mergeCell ref="G5:K5"/>
    <mergeCell ref="L5:T5"/>
    <mergeCell ref="X5:AC6"/>
    <mergeCell ref="AD5:AS6"/>
    <mergeCell ref="G6:H6"/>
    <mergeCell ref="I6:K6"/>
    <mergeCell ref="L6:T6"/>
    <mergeCell ref="X7:AC8"/>
    <mergeCell ref="AD7:AS8"/>
    <mergeCell ref="AN1:AR1"/>
    <mergeCell ref="AF3:AS4"/>
    <mergeCell ref="D39:E40"/>
    <mergeCell ref="F39:G39"/>
    <mergeCell ref="A28:C31"/>
    <mergeCell ref="D28:E29"/>
    <mergeCell ref="D30:E31"/>
    <mergeCell ref="F30:V31"/>
    <mergeCell ref="W31:AK31"/>
    <mergeCell ref="A33:Z34"/>
    <mergeCell ref="AC33:AL33"/>
    <mergeCell ref="Q19:Y19"/>
    <mergeCell ref="AF23:AR23"/>
    <mergeCell ref="A24:C27"/>
    <mergeCell ref="D24:E25"/>
    <mergeCell ref="D26:E27"/>
    <mergeCell ref="F26:AB27"/>
    <mergeCell ref="AC27:AK27"/>
    <mergeCell ref="A20:C23"/>
    <mergeCell ref="D20:E21"/>
    <mergeCell ref="D22:E23"/>
    <mergeCell ref="F22:L23"/>
    <mergeCell ref="N68:R68"/>
    <mergeCell ref="AE43:AS43"/>
    <mergeCell ref="AF44:AR44"/>
    <mergeCell ref="A45:C48"/>
    <mergeCell ref="D45:E46"/>
    <mergeCell ref="D47:E48"/>
    <mergeCell ref="F47:AB48"/>
    <mergeCell ref="AC48:AK48"/>
    <mergeCell ref="O39:Q39"/>
    <mergeCell ref="G40:O40"/>
    <mergeCell ref="Q40:Y40"/>
    <mergeCell ref="A41:C44"/>
    <mergeCell ref="D41:E42"/>
    <mergeCell ref="D43:E44"/>
    <mergeCell ref="F43:L44"/>
    <mergeCell ref="N43:AD44"/>
    <mergeCell ref="A35:C40"/>
    <mergeCell ref="D35:Y36"/>
    <mergeCell ref="Z35:AF35"/>
    <mergeCell ref="AG35:AP36"/>
    <mergeCell ref="AA36:AB36"/>
    <mergeCell ref="AC36:AD36"/>
    <mergeCell ref="AE36:AF36"/>
    <mergeCell ref="D37:E38"/>
    <mergeCell ref="N67:R67"/>
    <mergeCell ref="N61:R61"/>
    <mergeCell ref="N62:R62"/>
    <mergeCell ref="N63:Y63"/>
    <mergeCell ref="N64:S64"/>
    <mergeCell ref="T64:Y64"/>
    <mergeCell ref="A49:C52"/>
    <mergeCell ref="D49:E50"/>
    <mergeCell ref="D51:E52"/>
    <mergeCell ref="F51:V52"/>
    <mergeCell ref="W52:AK52"/>
    <mergeCell ref="N60:U60"/>
    <mergeCell ref="N59:S59"/>
    <mergeCell ref="N65:R65"/>
    <mergeCell ref="N87:AE87"/>
    <mergeCell ref="N78:R78"/>
    <mergeCell ref="N79:S79"/>
    <mergeCell ref="N81:R81"/>
    <mergeCell ref="N82:AE82"/>
    <mergeCell ref="N83:AE83"/>
    <mergeCell ref="N84:AE84"/>
    <mergeCell ref="N69:AE69"/>
    <mergeCell ref="N70:AE70"/>
    <mergeCell ref="N71:AE71"/>
    <mergeCell ref="N72:AE72"/>
    <mergeCell ref="N73:AE73"/>
    <mergeCell ref="N74:AE74"/>
    <mergeCell ref="N75:P75"/>
    <mergeCell ref="N76:Y76"/>
    <mergeCell ref="N77:S77"/>
    <mergeCell ref="T77:Y77"/>
    <mergeCell ref="N85:AE85"/>
    <mergeCell ref="N86:AE86"/>
  </mergeCells>
  <phoneticPr fontId="2"/>
  <dataValidations count="5">
    <dataValidation type="list" showInputMessage="1" showErrorMessage="1" sqref="N75 AG75 AZ75" xr:uid="{00000000-0002-0000-0100-000000000000}">
      <formula1>"選択して下さい,62:氏名変更,63:住所変更,79:情報提供停止"</formula1>
    </dataValidation>
    <dataValidation imeMode="disabled" allowBlank="1" showInputMessage="1" showErrorMessage="1" sqref="AZ72:BA72 N65:O65 N60:O60 N78:O78 AH72 AG61:AH62 AG65:AH65 AG79:AG85 AG66:AG72 AG78:AH78 AZ65:BA65 N81 AZ60:BA62 BA82:BA85 AZ78:BA78 AZ66:AZ69 N62:O62 AZ70:BA70 N67:N68 AH82:AH85 N79 AZ79:AZ85" xr:uid="{00000000-0002-0000-0100-000001000000}"/>
    <dataValidation imeMode="halfKatakana" allowBlank="1" showInputMessage="1" showErrorMessage="1" sqref="N63:Q63 N76:Q76 AG63:AJ63 AG76:AJ76 AZ63:BC63 AZ76:BC76 N82:Q87 O69:Q69 N69:N70 N71:Q74" xr:uid="{00000000-0002-0000-0100-000002000000}"/>
    <dataValidation imeMode="hiragana" allowBlank="1" showInputMessage="1" showErrorMessage="1" sqref="BF77:BG77 AZ77:BA77 BI77 T77 BI64 BF64:BG64 BC77 T64 N64 AP64 AM64:AN64 AJ77 AP77 AM77:AN77 AG77:AH77 AZ64:BA64 BC64 N77 AA64:AJ64" xr:uid="{00000000-0002-0000-0100-000003000000}"/>
    <dataValidation type="list" imeMode="disabled" allowBlank="1" showInputMessage="1" showErrorMessage="1" sqref="N66" xr:uid="{5E062F3D-F290-4D41-A05D-2D04A2E376EE}">
      <formula1>"1,2"</formula1>
    </dataValidation>
  </dataValidations>
  <printOptions horizontalCentered="1"/>
  <pageMargins left="0.31496062992125984" right="0.31496062992125984" top="0.74803149606299213" bottom="0.3543307086614173" header="0.31496062992125984" footer="0.31496062992125984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93778-8188-4F70-85D3-D698565F6DEA}">
  <dimension ref="A1:M59"/>
  <sheetViews>
    <sheetView workbookViewId="0">
      <selection activeCell="K34" sqref="K34"/>
    </sheetView>
  </sheetViews>
  <sheetFormatPr defaultRowHeight="13.5" x14ac:dyDescent="0.15"/>
  <cols>
    <col min="1" max="1" width="2" style="51" customWidth="1"/>
    <col min="2" max="2" width="3.375" style="51" customWidth="1"/>
    <col min="3" max="3" width="2.5" style="51" customWidth="1"/>
    <col min="4" max="4" width="2.625" style="51" customWidth="1"/>
    <col min="5" max="11" width="9" style="51"/>
    <col min="12" max="12" width="5.25" style="51" customWidth="1"/>
    <col min="13" max="16384" width="9" style="51"/>
  </cols>
  <sheetData>
    <row r="1" spans="1:11" ht="18.75" x14ac:dyDescent="0.15">
      <c r="A1" s="283" t="s">
        <v>89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x14ac:dyDescent="0.15">
      <c r="A2" s="51" t="s">
        <v>90</v>
      </c>
    </row>
    <row r="3" spans="1:11" x14ac:dyDescent="0.15">
      <c r="A3" s="51" t="s">
        <v>116</v>
      </c>
    </row>
    <row r="4" spans="1:11" x14ac:dyDescent="0.15">
      <c r="B4" s="51" t="s">
        <v>117</v>
      </c>
    </row>
    <row r="5" spans="1:11" x14ac:dyDescent="0.15">
      <c r="B5" s="51" t="s">
        <v>118</v>
      </c>
    </row>
    <row r="6" spans="1:11" x14ac:dyDescent="0.15">
      <c r="A6" s="51" t="s">
        <v>91</v>
      </c>
    </row>
    <row r="7" spans="1:11" x14ac:dyDescent="0.15">
      <c r="B7" s="51" t="s">
        <v>113</v>
      </c>
    </row>
    <row r="8" spans="1:11" x14ac:dyDescent="0.15">
      <c r="B8" s="51" t="s">
        <v>114</v>
      </c>
    </row>
    <row r="9" spans="1:11" x14ac:dyDescent="0.15">
      <c r="B9" s="51" t="s">
        <v>115</v>
      </c>
    </row>
    <row r="10" spans="1:11" x14ac:dyDescent="0.15">
      <c r="C10" s="51" t="s">
        <v>112</v>
      </c>
    </row>
    <row r="11" spans="1:11" x14ac:dyDescent="0.15">
      <c r="C11" s="51" t="s">
        <v>119</v>
      </c>
    </row>
    <row r="12" spans="1:11" x14ac:dyDescent="0.15">
      <c r="D12" s="51" t="s">
        <v>120</v>
      </c>
    </row>
    <row r="13" spans="1:11" x14ac:dyDescent="0.15">
      <c r="D13" s="51" t="s">
        <v>121</v>
      </c>
    </row>
    <row r="14" spans="1:11" x14ac:dyDescent="0.15">
      <c r="D14" s="51" t="s">
        <v>122</v>
      </c>
    </row>
    <row r="15" spans="1:11" x14ac:dyDescent="0.15">
      <c r="D15" s="51" t="s">
        <v>123</v>
      </c>
    </row>
    <row r="16" spans="1:11" x14ac:dyDescent="0.15">
      <c r="D16" s="51" t="s">
        <v>124</v>
      </c>
    </row>
    <row r="17" spans="2:3" x14ac:dyDescent="0.15">
      <c r="B17" s="51" t="s">
        <v>92</v>
      </c>
    </row>
    <row r="18" spans="2:3" x14ac:dyDescent="0.15">
      <c r="B18" s="51" t="s">
        <v>125</v>
      </c>
    </row>
    <row r="19" spans="2:3" x14ac:dyDescent="0.15">
      <c r="C19" s="51" t="s">
        <v>126</v>
      </c>
    </row>
    <row r="20" spans="2:3" x14ac:dyDescent="0.15">
      <c r="C20" s="51" t="s">
        <v>127</v>
      </c>
    </row>
    <row r="21" spans="2:3" x14ac:dyDescent="0.15">
      <c r="B21" s="51" t="s">
        <v>93</v>
      </c>
    </row>
    <row r="22" spans="2:3" x14ac:dyDescent="0.15">
      <c r="C22" s="51" t="s">
        <v>128</v>
      </c>
    </row>
    <row r="23" spans="2:3" x14ac:dyDescent="0.15">
      <c r="C23" s="51" t="s">
        <v>129</v>
      </c>
    </row>
    <row r="24" spans="2:3" x14ac:dyDescent="0.15">
      <c r="C24" s="52" t="s">
        <v>130</v>
      </c>
    </row>
    <row r="25" spans="2:3" x14ac:dyDescent="0.15">
      <c r="C25" s="52" t="s">
        <v>137</v>
      </c>
    </row>
    <row r="26" spans="2:3" x14ac:dyDescent="0.15">
      <c r="B26" s="51" t="s">
        <v>94</v>
      </c>
    </row>
    <row r="27" spans="2:3" x14ac:dyDescent="0.15">
      <c r="C27" s="51" t="s">
        <v>131</v>
      </c>
    </row>
    <row r="28" spans="2:3" x14ac:dyDescent="0.15">
      <c r="C28" s="51" t="s">
        <v>132</v>
      </c>
    </row>
    <row r="29" spans="2:3" x14ac:dyDescent="0.15">
      <c r="B29" s="51" t="s">
        <v>95</v>
      </c>
    </row>
    <row r="30" spans="2:3" x14ac:dyDescent="0.15">
      <c r="B30" s="51" t="s">
        <v>138</v>
      </c>
    </row>
    <row r="31" spans="2:3" x14ac:dyDescent="0.15">
      <c r="C31" s="52" t="s">
        <v>139</v>
      </c>
    </row>
    <row r="32" spans="2:3" x14ac:dyDescent="0.15">
      <c r="B32" s="51" t="s">
        <v>96</v>
      </c>
    </row>
    <row r="33" spans="2:5" x14ac:dyDescent="0.15">
      <c r="C33" s="51" t="s">
        <v>97</v>
      </c>
    </row>
    <row r="34" spans="2:5" x14ac:dyDescent="0.15">
      <c r="D34" s="51" t="s">
        <v>98</v>
      </c>
    </row>
    <row r="35" spans="2:5" x14ac:dyDescent="0.15">
      <c r="D35" s="51" t="s">
        <v>99</v>
      </c>
    </row>
    <row r="36" spans="2:5" x14ac:dyDescent="0.15">
      <c r="C36" s="51" t="s">
        <v>100</v>
      </c>
    </row>
    <row r="37" spans="2:5" x14ac:dyDescent="0.15">
      <c r="D37" s="51" t="s">
        <v>101</v>
      </c>
    </row>
    <row r="38" spans="2:5" x14ac:dyDescent="0.15">
      <c r="D38" s="51" t="s">
        <v>140</v>
      </c>
    </row>
    <row r="39" spans="2:5" x14ac:dyDescent="0.15">
      <c r="D39" s="51" t="s">
        <v>133</v>
      </c>
    </row>
    <row r="40" spans="2:5" x14ac:dyDescent="0.15">
      <c r="E40" s="51" t="s">
        <v>134</v>
      </c>
    </row>
    <row r="41" spans="2:5" x14ac:dyDescent="0.15">
      <c r="D41" s="51" t="s">
        <v>102</v>
      </c>
    </row>
    <row r="42" spans="2:5" x14ac:dyDescent="0.15">
      <c r="D42" s="51" t="s">
        <v>103</v>
      </c>
    </row>
    <row r="43" spans="2:5" x14ac:dyDescent="0.15">
      <c r="D43" s="51" t="s">
        <v>135</v>
      </c>
    </row>
    <row r="44" spans="2:5" x14ac:dyDescent="0.15">
      <c r="E44" s="51" t="s">
        <v>136</v>
      </c>
    </row>
    <row r="45" spans="2:5" x14ac:dyDescent="0.15">
      <c r="B45" s="51" t="s">
        <v>104</v>
      </c>
    </row>
    <row r="46" spans="2:5" x14ac:dyDescent="0.15">
      <c r="B46" s="51" t="s">
        <v>105</v>
      </c>
    </row>
    <row r="47" spans="2:5" x14ac:dyDescent="0.15">
      <c r="C47" s="51" t="s">
        <v>106</v>
      </c>
    </row>
    <row r="48" spans="2:5" x14ac:dyDescent="0.15">
      <c r="D48" s="51" t="s">
        <v>107</v>
      </c>
    </row>
    <row r="49" spans="1:13" x14ac:dyDescent="0.15">
      <c r="D49" s="51" t="s">
        <v>141</v>
      </c>
    </row>
    <row r="50" spans="1:13" x14ac:dyDescent="0.15">
      <c r="D50" s="52" t="s">
        <v>142</v>
      </c>
    </row>
    <row r="51" spans="1:13" x14ac:dyDescent="0.15">
      <c r="C51" s="51" t="s">
        <v>108</v>
      </c>
    </row>
    <row r="52" spans="1:13" x14ac:dyDescent="0.15">
      <c r="D52" s="51" t="s">
        <v>109</v>
      </c>
    </row>
    <row r="53" spans="1:13" x14ac:dyDescent="0.15">
      <c r="C53" s="51" t="s">
        <v>110</v>
      </c>
    </row>
    <row r="54" spans="1:13" x14ac:dyDescent="0.15">
      <c r="C54" s="51" t="s">
        <v>111</v>
      </c>
    </row>
    <row r="55" spans="1:13" x14ac:dyDescent="0.15">
      <c r="D55" s="52" t="s">
        <v>143</v>
      </c>
    </row>
    <row r="56" spans="1:13" x14ac:dyDescent="0.15">
      <c r="D56" s="51" t="s">
        <v>144</v>
      </c>
    </row>
    <row r="57" spans="1:13" x14ac:dyDescent="0.15">
      <c r="D57" s="51" t="s">
        <v>145</v>
      </c>
    </row>
    <row r="58" spans="1:13" x14ac:dyDescent="0.15">
      <c r="A58" s="53" t="s">
        <v>147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</row>
    <row r="59" spans="1:13" x14ac:dyDescent="0.15">
      <c r="A59" s="56" t="s">
        <v>146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8"/>
    </row>
  </sheetData>
  <sheetProtection algorithmName="SHA-512" hashValue="jbzCGz4M7f5Z+R1diwi1DWqiC/7LrytxLENJDmEPWpdZfPrsH5cBxUWWsLetjSXgA5GgHzSbHLu5gKF87R4fbw==" saltValue="keA3y67Q1GvTI2+zqvJS+A==" spinCount="100000" sheet="1" objects="1" scenarios="1"/>
  <mergeCells count="1">
    <mergeCell ref="A1:K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9B100-41CB-4296-B35B-1792A2E0C6DA}">
  <sheetPr>
    <pageSetUpPr fitToPage="1"/>
  </sheetPr>
  <dimension ref="A1:CT87"/>
  <sheetViews>
    <sheetView showGridLines="0" zoomScale="95" workbookViewId="0">
      <selection activeCell="AP27" sqref="AP27"/>
    </sheetView>
  </sheetViews>
  <sheetFormatPr defaultColWidth="2.25" defaultRowHeight="18" customHeight="1" x14ac:dyDescent="0.15"/>
  <cols>
    <col min="1" max="3" width="3.25" style="61" customWidth="1"/>
    <col min="4" max="4" width="2.75" style="61" customWidth="1"/>
    <col min="5" max="5" width="2.625" style="61" customWidth="1"/>
    <col min="6" max="7" width="2.375" style="61" customWidth="1"/>
    <col min="8" max="13" width="2.25" style="61"/>
    <col min="14" max="14" width="2.625" style="61" bestFit="1" customWidth="1"/>
    <col min="15" max="16384" width="2.25" style="61"/>
  </cols>
  <sheetData>
    <row r="1" spans="1:45" ht="18" customHeight="1" x14ac:dyDescent="0.15">
      <c r="A1" s="292" t="s">
        <v>0</v>
      </c>
      <c r="B1" s="292"/>
      <c r="C1" s="292"/>
      <c r="D1" s="292"/>
      <c r="AN1" s="293" t="str">
        <f>IF(N59="","",N59)</f>
        <v>01234567</v>
      </c>
      <c r="AO1" s="293"/>
      <c r="AP1" s="293"/>
      <c r="AQ1" s="293"/>
      <c r="AR1" s="293"/>
    </row>
    <row r="2" spans="1:45" ht="36" customHeight="1" x14ac:dyDescent="0.1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</row>
    <row r="3" spans="1:45" s="62" customFormat="1" ht="12" customHeight="1" x14ac:dyDescent="0.15">
      <c r="AF3" s="295">
        <f>IF(N60="","令和　　　年　　　月　　　日",N60)</f>
        <v>44602</v>
      </c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</row>
    <row r="4" spans="1:45" ht="12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</row>
    <row r="5" spans="1:45" ht="13.5" customHeight="1" x14ac:dyDescent="0.15">
      <c r="A5" s="297" t="s">
        <v>2</v>
      </c>
      <c r="B5" s="297"/>
      <c r="C5" s="297"/>
      <c r="D5" s="297"/>
      <c r="E5" s="297"/>
      <c r="F5" s="298" t="s">
        <v>3</v>
      </c>
      <c r="G5" s="299" t="s">
        <v>4</v>
      </c>
      <c r="H5" s="299"/>
      <c r="I5" s="299"/>
      <c r="J5" s="299"/>
      <c r="K5" s="299"/>
      <c r="L5" s="300" t="s">
        <v>5</v>
      </c>
      <c r="M5" s="300"/>
      <c r="N5" s="300"/>
      <c r="O5" s="300"/>
      <c r="P5" s="300"/>
      <c r="Q5" s="300"/>
      <c r="R5" s="300"/>
      <c r="S5" s="300"/>
      <c r="T5" s="300"/>
      <c r="U5" s="62"/>
      <c r="V5" s="62"/>
      <c r="W5" s="62"/>
      <c r="X5" s="298" t="s">
        <v>6</v>
      </c>
      <c r="Y5" s="298"/>
      <c r="Z5" s="298"/>
      <c r="AA5" s="298"/>
      <c r="AB5" s="298"/>
      <c r="AC5" s="298"/>
      <c r="AD5" s="301" t="s">
        <v>80</v>
      </c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3"/>
    </row>
    <row r="6" spans="1:45" ht="15" customHeight="1" x14ac:dyDescent="0.15">
      <c r="A6" s="297"/>
      <c r="B6" s="297"/>
      <c r="C6" s="297"/>
      <c r="D6" s="297"/>
      <c r="E6" s="297"/>
      <c r="F6" s="298"/>
      <c r="G6" s="299" t="s">
        <v>7</v>
      </c>
      <c r="H6" s="299"/>
      <c r="I6" s="299" t="s">
        <v>8</v>
      </c>
      <c r="J6" s="299"/>
      <c r="K6" s="299"/>
      <c r="L6" s="304" t="s">
        <v>9</v>
      </c>
      <c r="M6" s="304"/>
      <c r="N6" s="304"/>
      <c r="O6" s="304"/>
      <c r="P6" s="304"/>
      <c r="Q6" s="304"/>
      <c r="R6" s="304"/>
      <c r="S6" s="304"/>
      <c r="T6" s="304"/>
      <c r="U6" s="62"/>
      <c r="V6" s="62"/>
      <c r="W6" s="62"/>
      <c r="X6" s="298"/>
      <c r="Y6" s="298"/>
      <c r="Z6" s="298"/>
      <c r="AA6" s="298"/>
      <c r="AB6" s="298"/>
      <c r="AC6" s="298"/>
      <c r="AD6" s="301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3"/>
    </row>
    <row r="7" spans="1:45" ht="15" customHeight="1" x14ac:dyDescent="0.15">
      <c r="A7" s="297"/>
      <c r="B7" s="297"/>
      <c r="C7" s="297"/>
      <c r="D7" s="297"/>
      <c r="E7" s="297"/>
      <c r="F7" s="63">
        <v>1</v>
      </c>
      <c r="G7" s="63">
        <v>2</v>
      </c>
      <c r="H7" s="63">
        <v>3</v>
      </c>
      <c r="I7" s="63">
        <v>4</v>
      </c>
      <c r="J7" s="63">
        <v>5</v>
      </c>
      <c r="K7" s="63">
        <v>6</v>
      </c>
      <c r="L7" s="63">
        <v>7</v>
      </c>
      <c r="M7" s="63">
        <v>8</v>
      </c>
      <c r="N7" s="63">
        <v>9</v>
      </c>
      <c r="O7" s="63">
        <v>10</v>
      </c>
      <c r="P7" s="63">
        <v>11</v>
      </c>
      <c r="Q7" s="63">
        <v>12</v>
      </c>
      <c r="R7" s="63">
        <v>13</v>
      </c>
      <c r="S7" s="63">
        <v>14</v>
      </c>
      <c r="T7" s="63">
        <v>15</v>
      </c>
      <c r="U7" s="62"/>
      <c r="V7" s="62"/>
      <c r="W7" s="62"/>
      <c r="X7" s="298" t="s">
        <v>10</v>
      </c>
      <c r="Y7" s="298"/>
      <c r="Z7" s="298"/>
      <c r="AA7" s="298"/>
      <c r="AB7" s="298"/>
      <c r="AC7" s="298"/>
      <c r="AD7" s="301" t="s">
        <v>81</v>
      </c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3"/>
    </row>
    <row r="8" spans="1:45" ht="24.75" customHeight="1" x14ac:dyDescent="0.15">
      <c r="A8" s="297"/>
      <c r="B8" s="297"/>
      <c r="C8" s="297"/>
      <c r="D8" s="297"/>
      <c r="E8" s="297"/>
      <c r="F8" s="64" t="s">
        <v>11</v>
      </c>
      <c r="G8" s="65" t="s">
        <v>156</v>
      </c>
      <c r="H8" s="65" t="s">
        <v>157</v>
      </c>
      <c r="I8" s="65" t="s">
        <v>158</v>
      </c>
      <c r="J8" s="65" t="s">
        <v>159</v>
      </c>
      <c r="K8" s="65" t="s">
        <v>160</v>
      </c>
      <c r="L8" s="121" t="str">
        <f>MID($N$61,1,1)</f>
        <v>0</v>
      </c>
      <c r="M8" s="121" t="str">
        <f>MID($N$61,2,1)</f>
        <v>1</v>
      </c>
      <c r="N8" s="121" t="str">
        <f>MID($N$61,3,1)</f>
        <v>2</v>
      </c>
      <c r="O8" s="121" t="str">
        <f>MID($N$61,4,1)</f>
        <v>3</v>
      </c>
      <c r="P8" s="121" t="str">
        <f>MID($N$61,5,1)</f>
        <v>4</v>
      </c>
      <c r="Q8" s="121" t="str">
        <f>MID($N$61,6,1)</f>
        <v>5</v>
      </c>
      <c r="R8" s="121" t="str">
        <f>MID($N$61,7,1)</f>
        <v>6</v>
      </c>
      <c r="S8" s="121" t="str">
        <f>MID($N$61,8,1)</f>
        <v>7</v>
      </c>
      <c r="T8" s="121" t="str">
        <f>MID($N$61,9,1)</f>
        <v>8</v>
      </c>
      <c r="U8" s="62"/>
      <c r="V8" s="62"/>
      <c r="W8" s="62"/>
      <c r="X8" s="298"/>
      <c r="Y8" s="298"/>
      <c r="Z8" s="298"/>
      <c r="AA8" s="298"/>
      <c r="AB8" s="298"/>
      <c r="AC8" s="298"/>
      <c r="AD8" s="301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3"/>
    </row>
    <row r="9" spans="1:45" ht="25.5" customHeight="1" x14ac:dyDescent="0.15">
      <c r="A9" s="66"/>
      <c r="B9" s="66"/>
      <c r="C9" s="66"/>
      <c r="D9" s="66"/>
      <c r="E9" s="66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2"/>
      <c r="V9" s="62"/>
      <c r="W9" s="62"/>
      <c r="X9" s="62"/>
      <c r="Y9" s="62"/>
      <c r="Z9" s="62"/>
      <c r="AA9" s="62"/>
      <c r="AB9" s="62"/>
      <c r="AC9" s="62"/>
    </row>
    <row r="10" spans="1:45" ht="15" customHeight="1" x14ac:dyDescent="0.15">
      <c r="A10" s="284" t="s">
        <v>12</v>
      </c>
      <c r="B10" s="285"/>
      <c r="C10" s="285"/>
      <c r="D10" s="285"/>
      <c r="E10" s="286"/>
      <c r="F10" s="63" t="s">
        <v>13</v>
      </c>
      <c r="G10" s="290" t="s">
        <v>14</v>
      </c>
      <c r="H10" s="290"/>
      <c r="I10" s="290" t="s">
        <v>15</v>
      </c>
      <c r="J10" s="290"/>
      <c r="K10" s="290" t="s">
        <v>16</v>
      </c>
      <c r="L10" s="290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70"/>
      <c r="AI10" s="70"/>
      <c r="AJ10" s="70"/>
      <c r="AK10" s="70"/>
      <c r="AL10" s="70"/>
      <c r="AM10" s="70"/>
      <c r="AN10" s="70"/>
      <c r="AO10" s="71"/>
      <c r="AP10" s="71"/>
      <c r="AQ10" s="71"/>
    </row>
    <row r="11" spans="1:45" ht="24.75" customHeight="1" x14ac:dyDescent="0.15">
      <c r="A11" s="287"/>
      <c r="B11" s="288"/>
      <c r="C11" s="288"/>
      <c r="D11" s="288"/>
      <c r="E11" s="289"/>
      <c r="F11" s="121" t="str">
        <f>MID($N$62,1,1)</f>
        <v>5</v>
      </c>
      <c r="G11" s="121" t="str">
        <f>MID($N$62,2,1)</f>
        <v>0</v>
      </c>
      <c r="H11" s="121" t="str">
        <f>MID($N$62,3,1)</f>
        <v>4</v>
      </c>
      <c r="I11" s="121" t="str">
        <f>MID($N$62,4,1)</f>
        <v>0</v>
      </c>
      <c r="J11" s="121" t="str">
        <f>MID($N$62,5,1)</f>
        <v>2</v>
      </c>
      <c r="K11" s="121" t="str">
        <f>MID($N$62,6,1)</f>
        <v>0</v>
      </c>
      <c r="L11" s="121" t="str">
        <f>MID($N$62,7,1)</f>
        <v>1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291" t="s">
        <v>17</v>
      </c>
      <c r="AD11" s="291"/>
      <c r="AE11" s="291"/>
      <c r="AF11" s="291"/>
      <c r="AG11" s="291"/>
      <c r="AH11" s="291"/>
      <c r="AI11" s="291"/>
      <c r="AJ11" s="291"/>
      <c r="AK11" s="291"/>
      <c r="AL11" s="291"/>
      <c r="AM11" s="70"/>
      <c r="AN11" s="70"/>
      <c r="AO11" s="71"/>
      <c r="AP11" s="71"/>
      <c r="AQ11" s="71"/>
    </row>
    <row r="12" spans="1:45" ht="11.25" customHeight="1" x14ac:dyDescent="0.15">
      <c r="A12" s="66"/>
      <c r="B12" s="66"/>
      <c r="C12" s="66"/>
      <c r="D12" s="66"/>
      <c r="E12" s="66"/>
      <c r="F12" s="68"/>
      <c r="G12" s="68"/>
      <c r="H12" s="68"/>
      <c r="I12" s="68"/>
      <c r="J12" s="68"/>
      <c r="K12" s="68"/>
      <c r="L12" s="68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3"/>
      <c r="AD12" s="73"/>
      <c r="AE12" s="73"/>
      <c r="AF12" s="73"/>
      <c r="AG12" s="73"/>
      <c r="AH12" s="73"/>
      <c r="AI12" s="73"/>
      <c r="AJ12" s="305" t="s">
        <v>18</v>
      </c>
      <c r="AK12" s="305"/>
      <c r="AL12" s="305"/>
      <c r="AM12" s="305"/>
      <c r="AN12" s="305"/>
      <c r="AO12" s="305"/>
      <c r="AP12" s="305"/>
      <c r="AQ12" s="305"/>
    </row>
    <row r="13" spans="1:45" ht="6" customHeight="1" x14ac:dyDescent="0.15">
      <c r="A13" s="74"/>
      <c r="B13" s="74"/>
      <c r="C13" s="74"/>
      <c r="D13" s="74"/>
      <c r="E13" s="74"/>
      <c r="F13" s="62"/>
      <c r="G13" s="62"/>
      <c r="H13" s="62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306"/>
      <c r="AK13" s="306"/>
      <c r="AL13" s="306"/>
      <c r="AM13" s="306"/>
      <c r="AN13" s="306"/>
      <c r="AO13" s="306"/>
      <c r="AP13" s="306"/>
      <c r="AQ13" s="306"/>
    </row>
    <row r="14" spans="1:45" ht="12.75" customHeight="1" x14ac:dyDescent="0.15">
      <c r="A14" s="307" t="s">
        <v>19</v>
      </c>
      <c r="B14" s="308"/>
      <c r="C14" s="309"/>
      <c r="D14" s="299" t="s">
        <v>20</v>
      </c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 t="s">
        <v>21</v>
      </c>
      <c r="AA14" s="299"/>
      <c r="AB14" s="299"/>
      <c r="AC14" s="299"/>
      <c r="AD14" s="299"/>
      <c r="AE14" s="299"/>
      <c r="AF14" s="299"/>
      <c r="AG14" s="298" t="s">
        <v>22</v>
      </c>
      <c r="AH14" s="316" t="s">
        <v>23</v>
      </c>
      <c r="AI14" s="316"/>
      <c r="AJ14" s="316"/>
      <c r="AK14" s="316"/>
      <c r="AL14" s="316"/>
      <c r="AM14" s="316"/>
      <c r="AN14" s="316"/>
      <c r="AO14" s="316"/>
      <c r="AP14" s="316"/>
      <c r="AQ14" s="316"/>
    </row>
    <row r="15" spans="1:45" ht="12.75" customHeight="1" x14ac:dyDescent="0.15">
      <c r="A15" s="310"/>
      <c r="B15" s="311"/>
      <c r="C15" s="312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75" t="s">
        <v>24</v>
      </c>
      <c r="AA15" s="316" t="s">
        <v>25</v>
      </c>
      <c r="AB15" s="316"/>
      <c r="AC15" s="316" t="s">
        <v>26</v>
      </c>
      <c r="AD15" s="316"/>
      <c r="AE15" s="316" t="s">
        <v>27</v>
      </c>
      <c r="AF15" s="316"/>
      <c r="AG15" s="298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</row>
    <row r="16" spans="1:45" ht="15" customHeight="1" x14ac:dyDescent="0.15">
      <c r="A16" s="310"/>
      <c r="B16" s="311"/>
      <c r="C16" s="312"/>
      <c r="D16" s="317" t="s">
        <v>28</v>
      </c>
      <c r="E16" s="317"/>
      <c r="F16" s="75">
        <v>19</v>
      </c>
      <c r="G16" s="75">
        <v>20</v>
      </c>
      <c r="H16" s="75">
        <v>21</v>
      </c>
      <c r="I16" s="75">
        <v>22</v>
      </c>
      <c r="J16" s="75">
        <v>23</v>
      </c>
      <c r="K16" s="75">
        <v>24</v>
      </c>
      <c r="L16" s="75">
        <v>25</v>
      </c>
      <c r="M16" s="75">
        <v>26</v>
      </c>
      <c r="N16" s="75">
        <v>27</v>
      </c>
      <c r="O16" s="75">
        <v>28</v>
      </c>
      <c r="P16" s="75">
        <v>29</v>
      </c>
      <c r="Q16" s="75">
        <v>30</v>
      </c>
      <c r="R16" s="75">
        <v>31</v>
      </c>
      <c r="S16" s="75">
        <v>32</v>
      </c>
      <c r="T16" s="75">
        <v>33</v>
      </c>
      <c r="U16" s="75">
        <v>34</v>
      </c>
      <c r="V16" s="75">
        <v>35</v>
      </c>
      <c r="W16" s="75">
        <v>36</v>
      </c>
      <c r="X16" s="75">
        <v>37</v>
      </c>
      <c r="Y16" s="75">
        <v>38</v>
      </c>
      <c r="Z16" s="75">
        <v>39</v>
      </c>
      <c r="AA16" s="75">
        <v>40</v>
      </c>
      <c r="AB16" s="75">
        <v>41</v>
      </c>
      <c r="AC16" s="75">
        <v>42</v>
      </c>
      <c r="AD16" s="75">
        <v>43</v>
      </c>
      <c r="AE16" s="75">
        <v>44</v>
      </c>
      <c r="AF16" s="75">
        <v>45</v>
      </c>
      <c r="AG16" s="75">
        <v>46</v>
      </c>
      <c r="AH16" s="75">
        <v>47</v>
      </c>
      <c r="AI16" s="75">
        <v>48</v>
      </c>
      <c r="AJ16" s="75">
        <v>49</v>
      </c>
      <c r="AK16" s="75">
        <v>50</v>
      </c>
      <c r="AL16" s="75">
        <v>51</v>
      </c>
      <c r="AM16" s="75">
        <v>52</v>
      </c>
      <c r="AN16" s="75">
        <v>53</v>
      </c>
      <c r="AO16" s="75">
        <v>54</v>
      </c>
      <c r="AP16" s="75">
        <v>55</v>
      </c>
      <c r="AQ16" s="75">
        <v>56</v>
      </c>
    </row>
    <row r="17" spans="1:45" ht="24.75" customHeight="1" x14ac:dyDescent="0.15">
      <c r="A17" s="310"/>
      <c r="B17" s="311"/>
      <c r="C17" s="312"/>
      <c r="D17" s="317"/>
      <c r="E17" s="317"/>
      <c r="F17" s="122" t="str">
        <f>MID($N$63,1,1)</f>
        <v>ｵ</v>
      </c>
      <c r="G17" s="122" t="str">
        <f>MID($N$63,2,1)</f>
        <v>ｶ</v>
      </c>
      <c r="H17" s="122" t="str">
        <f>MID($N$63,3,1)</f>
        <v>ﾀ</v>
      </c>
      <c r="I17" s="122" t="str">
        <f>MID($N$63,4,1)</f>
        <v>ﾞ</v>
      </c>
      <c r="J17" s="122" t="str">
        <f>MID($N$63,5,1)</f>
        <v>ｲ</v>
      </c>
      <c r="K17" s="122" t="str">
        <f>MID($N$63,6,1)</f>
        <v xml:space="preserve"> </v>
      </c>
      <c r="L17" s="122" t="str">
        <f>MID($N$63,7,1)</f>
        <v>ﾀ</v>
      </c>
      <c r="M17" s="122" t="str">
        <f>MID($N$63,8,1)</f>
        <v>ﾛ</v>
      </c>
      <c r="N17" s="122" t="str">
        <f>MID($N$63,9,1)</f>
        <v>ｳ</v>
      </c>
      <c r="O17" s="122" t="str">
        <f>MID($N$63,10,1)</f>
        <v/>
      </c>
      <c r="P17" s="122" t="str">
        <f>MID($N$63,11,1)</f>
        <v/>
      </c>
      <c r="Q17" s="122" t="str">
        <f>MID($N$63,12,1)</f>
        <v/>
      </c>
      <c r="R17" s="122" t="str">
        <f>MID($N$63,13,1)</f>
        <v/>
      </c>
      <c r="S17" s="122" t="str">
        <f>MID($N$63,14,1)</f>
        <v/>
      </c>
      <c r="T17" s="122" t="str">
        <f>MID($N$63,15,1)</f>
        <v/>
      </c>
      <c r="U17" s="122" t="str">
        <f>MID($N$63,16,1)</f>
        <v/>
      </c>
      <c r="V17" s="122" t="str">
        <f>MID($N$63,17,1)</f>
        <v/>
      </c>
      <c r="W17" s="122" t="str">
        <f>MID($N$63,18,1)</f>
        <v/>
      </c>
      <c r="X17" s="122" t="str">
        <f>MID($N$63,19,1)</f>
        <v/>
      </c>
      <c r="Y17" s="122" t="str">
        <f>MID($N$63,20,1)</f>
        <v/>
      </c>
      <c r="Z17" s="122" t="str">
        <f>MID($N$65,1,1)</f>
        <v>4</v>
      </c>
      <c r="AA17" s="122" t="str">
        <f>MID($N$65,2,1)</f>
        <v>0</v>
      </c>
      <c r="AB17" s="122" t="str">
        <f>MID($N$65,3,1)</f>
        <v>1</v>
      </c>
      <c r="AC17" s="122" t="str">
        <f>MID($N$65,4,1)</f>
        <v>0</v>
      </c>
      <c r="AD17" s="122" t="str">
        <f>MID($N$65,5,1)</f>
        <v>1</v>
      </c>
      <c r="AE17" s="122" t="str">
        <f>MID($N$65,6,1)</f>
        <v>2</v>
      </c>
      <c r="AF17" s="123" t="str">
        <f>MID($N$65,7,1)</f>
        <v>5</v>
      </c>
      <c r="AG17" s="124" t="str">
        <f>MID($N$66,1,1)</f>
        <v>1</v>
      </c>
      <c r="AH17" s="125" t="str">
        <f>MID($N$67,1,1)</f>
        <v>0</v>
      </c>
      <c r="AI17" s="126" t="str">
        <f>MID($N$67,2,1)</f>
        <v>1</v>
      </c>
      <c r="AJ17" s="126" t="str">
        <f>MID($N$67,3,1)</f>
        <v>2</v>
      </c>
      <c r="AK17" s="126" t="str">
        <f>MID($N$67,4,1)</f>
        <v>3</v>
      </c>
      <c r="AL17" s="126" t="str">
        <f>MID($N$67,5,1)</f>
        <v>4</v>
      </c>
      <c r="AM17" s="126" t="str">
        <f>MID($N$67,6,1)</f>
        <v>5</v>
      </c>
      <c r="AN17" s="126" t="str">
        <f>MID($N$67,7,1)</f>
        <v>6</v>
      </c>
      <c r="AO17" s="121" t="str">
        <f>MID($N$67,8,1)</f>
        <v>7</v>
      </c>
      <c r="AP17" s="121" t="str">
        <f>MID($N$67,9,1)</f>
        <v>8</v>
      </c>
      <c r="AQ17" s="121" t="str">
        <f>MID($N$67,10,1)</f>
        <v>9</v>
      </c>
    </row>
    <row r="18" spans="1:45" s="71" customFormat="1" ht="10.5" customHeight="1" x14ac:dyDescent="0.15">
      <c r="A18" s="310"/>
      <c r="B18" s="311"/>
      <c r="C18" s="312"/>
      <c r="D18" s="318" t="s">
        <v>29</v>
      </c>
      <c r="E18" s="319"/>
      <c r="F18" s="318" t="s">
        <v>30</v>
      </c>
      <c r="G18" s="322"/>
      <c r="H18" s="76"/>
      <c r="I18" s="76"/>
      <c r="J18" s="76"/>
      <c r="K18" s="76"/>
      <c r="L18" s="76"/>
      <c r="M18" s="76"/>
      <c r="N18" s="76"/>
      <c r="O18" s="322" t="s">
        <v>31</v>
      </c>
      <c r="P18" s="322"/>
      <c r="Q18" s="322"/>
      <c r="R18" s="76"/>
      <c r="S18" s="76"/>
      <c r="T18" s="76"/>
      <c r="U18" s="76"/>
      <c r="V18" s="76"/>
      <c r="W18" s="76"/>
      <c r="X18" s="76"/>
      <c r="Y18" s="77"/>
    </row>
    <row r="19" spans="1:45" s="71" customFormat="1" ht="19.5" customHeight="1" x14ac:dyDescent="0.15">
      <c r="A19" s="313"/>
      <c r="B19" s="314"/>
      <c r="C19" s="315"/>
      <c r="D19" s="320"/>
      <c r="E19" s="321"/>
      <c r="F19" s="78"/>
      <c r="G19" s="323" t="str">
        <f>IF(N64="","",N64)</f>
        <v>岡大</v>
      </c>
      <c r="H19" s="323">
        <f>[1]入力!$E$9</f>
        <v>0</v>
      </c>
      <c r="I19" s="323">
        <f>[1]入力!$E$9</f>
        <v>0</v>
      </c>
      <c r="J19" s="323">
        <f>[1]入力!$E$9</f>
        <v>0</v>
      </c>
      <c r="K19" s="323">
        <f>[1]入力!$E$9</f>
        <v>0</v>
      </c>
      <c r="L19" s="323">
        <f>[1]入力!$E$9</f>
        <v>0</v>
      </c>
      <c r="M19" s="323">
        <f>[1]入力!$E$9</f>
        <v>0</v>
      </c>
      <c r="N19" s="323">
        <f>[1]入力!$E$9</f>
        <v>0</v>
      </c>
      <c r="O19" s="323"/>
      <c r="P19" s="79"/>
      <c r="Q19" s="323" t="str">
        <f>IF(T64="","",T64)</f>
        <v>太郎</v>
      </c>
      <c r="R19" s="323">
        <f>[1]入力!$H$9</f>
        <v>0</v>
      </c>
      <c r="S19" s="323">
        <f>[1]入力!$H$9</f>
        <v>0</v>
      </c>
      <c r="T19" s="323">
        <f>[1]入力!$H$9</f>
        <v>0</v>
      </c>
      <c r="U19" s="323">
        <f>[1]入力!$H$9</f>
        <v>0</v>
      </c>
      <c r="V19" s="323">
        <f>[1]入力!$H$9</f>
        <v>0</v>
      </c>
      <c r="W19" s="323">
        <f>[1]入力!$H$9</f>
        <v>0</v>
      </c>
      <c r="X19" s="323">
        <f>[1]入力!$H$9</f>
        <v>0</v>
      </c>
      <c r="Y19" s="324">
        <f>[1]入力!$H$9</f>
        <v>0</v>
      </c>
    </row>
    <row r="20" spans="1:45" ht="15" customHeight="1" x14ac:dyDescent="0.15">
      <c r="A20" s="325" t="s">
        <v>32</v>
      </c>
      <c r="B20" s="326"/>
      <c r="C20" s="327"/>
      <c r="D20" s="334" t="s">
        <v>33</v>
      </c>
      <c r="E20" s="334"/>
      <c r="F20" s="63">
        <v>19</v>
      </c>
      <c r="G20" s="63">
        <v>20</v>
      </c>
      <c r="H20" s="63">
        <v>21</v>
      </c>
      <c r="I20" s="63"/>
      <c r="J20" s="63">
        <v>22</v>
      </c>
      <c r="K20" s="63">
        <v>23</v>
      </c>
      <c r="L20" s="63">
        <v>24</v>
      </c>
      <c r="M20" s="63">
        <v>25</v>
      </c>
      <c r="N20" s="63">
        <v>26</v>
      </c>
      <c r="O20" s="63">
        <v>27</v>
      </c>
      <c r="P20" s="63">
        <v>28</v>
      </c>
      <c r="Q20" s="63">
        <v>29</v>
      </c>
      <c r="R20" s="63">
        <v>30</v>
      </c>
      <c r="S20" s="63">
        <v>31</v>
      </c>
      <c r="T20" s="63">
        <v>32</v>
      </c>
      <c r="U20" s="63">
        <v>33</v>
      </c>
      <c r="V20" s="63">
        <v>34</v>
      </c>
      <c r="W20" s="63">
        <v>35</v>
      </c>
      <c r="X20" s="63">
        <v>36</v>
      </c>
      <c r="Y20" s="63">
        <v>37</v>
      </c>
      <c r="Z20" s="63">
        <v>38</v>
      </c>
      <c r="AA20" s="63">
        <v>39</v>
      </c>
      <c r="AB20" s="63">
        <v>40</v>
      </c>
      <c r="AC20" s="63">
        <v>41</v>
      </c>
      <c r="AD20" s="63">
        <v>42</v>
      </c>
      <c r="AE20" s="63">
        <v>43</v>
      </c>
      <c r="AF20" s="63">
        <v>44</v>
      </c>
      <c r="AG20" s="63">
        <v>45</v>
      </c>
      <c r="AH20" s="63">
        <v>46</v>
      </c>
      <c r="AI20" s="63">
        <v>47</v>
      </c>
      <c r="AJ20" s="63">
        <v>48</v>
      </c>
      <c r="AK20" s="63">
        <v>49</v>
      </c>
      <c r="AL20" s="63">
        <v>50</v>
      </c>
      <c r="AM20" s="63">
        <v>51</v>
      </c>
      <c r="AN20" s="63">
        <v>52</v>
      </c>
      <c r="AO20" s="63">
        <v>53</v>
      </c>
      <c r="AP20" s="63">
        <v>54</v>
      </c>
      <c r="AQ20" s="63">
        <v>55</v>
      </c>
      <c r="AR20" s="63">
        <v>56</v>
      </c>
      <c r="AS20" s="63">
        <v>57</v>
      </c>
    </row>
    <row r="21" spans="1:45" ht="24.75" customHeight="1" x14ac:dyDescent="0.15">
      <c r="A21" s="328"/>
      <c r="B21" s="329"/>
      <c r="C21" s="330"/>
      <c r="D21" s="334"/>
      <c r="E21" s="334"/>
      <c r="F21" s="121" t="str">
        <f>MID($N$68,1,1)</f>
        <v>7</v>
      </c>
      <c r="G21" s="121" t="str">
        <f>MID($N$68,2,1)</f>
        <v>0</v>
      </c>
      <c r="H21" s="121" t="str">
        <f>MID($N$68,3,1)</f>
        <v>0</v>
      </c>
      <c r="I21" s="80" t="s">
        <v>34</v>
      </c>
      <c r="J21" s="121" t="str">
        <f>MID($N$68,4,1)</f>
        <v>8</v>
      </c>
      <c r="K21" s="121" t="str">
        <f>MID($N$68,5,1)</f>
        <v>5</v>
      </c>
      <c r="L21" s="121" t="str">
        <f>MID($N$68,6,1)</f>
        <v>3</v>
      </c>
      <c r="M21" s="121" t="str">
        <f>MID($N$68,7,1)</f>
        <v>0</v>
      </c>
      <c r="N21" s="121" t="str">
        <f>MID($N$69,1,1)</f>
        <v>ｵ</v>
      </c>
      <c r="O21" s="121" t="str">
        <f>MID($N$69,2,1)</f>
        <v>ｶ</v>
      </c>
      <c r="P21" s="121" t="str">
        <f>MID($N$69,3,1)</f>
        <v>ﾔ</v>
      </c>
      <c r="Q21" s="121" t="str">
        <f>MID($N$69,4,1)</f>
        <v>ﾏ</v>
      </c>
      <c r="R21" s="121" t="str">
        <f>MID($N$69,5,1)</f>
        <v>ｹ</v>
      </c>
      <c r="S21" s="121" t="str">
        <f>MID($N$69,6,1)</f>
        <v>ﾝ</v>
      </c>
      <c r="T21" s="121" t="str">
        <f>MID($N$69,7,1)</f>
        <v xml:space="preserve"> </v>
      </c>
      <c r="U21" s="121" t="str">
        <f>MID($N$69,8,1)</f>
        <v>ｵ</v>
      </c>
      <c r="V21" s="121" t="str">
        <f>MID($N$69,9,1)</f>
        <v>ｶ</v>
      </c>
      <c r="W21" s="121" t="str">
        <f>MID($N$69,10,1)</f>
        <v>ﾔ</v>
      </c>
      <c r="X21" s="121" t="str">
        <f>MID($N$69,11,1)</f>
        <v>ﾏ</v>
      </c>
      <c r="Y21" s="121" t="str">
        <f>MID($N$69,12,1)</f>
        <v>ｼ</v>
      </c>
      <c r="Z21" s="121" t="str">
        <f>MID($N$69,13,1)</f>
        <v xml:space="preserve"> </v>
      </c>
      <c r="AA21" s="121" t="str">
        <f>MID($N$69,14,1)</f>
        <v>ｷ</v>
      </c>
      <c r="AB21" s="121" t="str">
        <f>MID($N$69,15,1)</f>
        <v>ﾀ</v>
      </c>
      <c r="AC21" s="121" t="str">
        <f>MID($N$69,16,1)</f>
        <v>ｸ</v>
      </c>
      <c r="AD21" s="121" t="str">
        <f>MID($N$69,17,1)</f>
        <v/>
      </c>
      <c r="AE21" s="121" t="str">
        <f>MID($N$69,18,1)</f>
        <v/>
      </c>
      <c r="AF21" s="121" t="str">
        <f>MID($N$69,19,1)</f>
        <v/>
      </c>
      <c r="AG21" s="121" t="str">
        <f>MID($N$69,20,1)</f>
        <v/>
      </c>
      <c r="AH21" s="121" t="str">
        <f>MID($N$69,21,1)</f>
        <v/>
      </c>
      <c r="AI21" s="121" t="str">
        <f>MID($N$69,22,1)</f>
        <v/>
      </c>
      <c r="AJ21" s="121" t="str">
        <f>MID($N$69,23,1)</f>
        <v/>
      </c>
      <c r="AK21" s="121" t="str">
        <f>MID($N$69,24,1)</f>
        <v/>
      </c>
      <c r="AL21" s="121" t="str">
        <f>MID($N$69,25,1)</f>
        <v/>
      </c>
      <c r="AM21" s="121" t="str">
        <f>MID($N$69,26,1)</f>
        <v/>
      </c>
      <c r="AN21" s="121" t="str">
        <f>MID($N$69,27,1)</f>
        <v/>
      </c>
      <c r="AO21" s="121" t="str">
        <f>MID($N$69,28,1)</f>
        <v/>
      </c>
      <c r="AP21" s="121" t="str">
        <f>MID($N$69,29,1)</f>
        <v/>
      </c>
      <c r="AQ21" s="121" t="str">
        <f>MID($N$69,30,1)</f>
        <v/>
      </c>
      <c r="AR21" s="121" t="str">
        <f>MID($N$69,31,1)</f>
        <v/>
      </c>
      <c r="AS21" s="121" t="str">
        <f>MID($N$69,32,1)</f>
        <v/>
      </c>
    </row>
    <row r="22" spans="1:45" ht="15" customHeight="1" x14ac:dyDescent="0.15">
      <c r="A22" s="328"/>
      <c r="B22" s="329"/>
      <c r="C22" s="330"/>
      <c r="D22" s="335" t="s">
        <v>35</v>
      </c>
      <c r="E22" s="335"/>
      <c r="F22" s="325" t="s">
        <v>36</v>
      </c>
      <c r="G22" s="326"/>
      <c r="H22" s="326"/>
      <c r="I22" s="326"/>
      <c r="J22" s="326"/>
      <c r="K22" s="326"/>
      <c r="L22" s="326"/>
      <c r="M22" s="81"/>
      <c r="N22" s="337" t="str">
        <f>IF(N70="","",N70)</f>
        <v>岡山県岡山市北区</v>
      </c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3"/>
    </row>
    <row r="23" spans="1:45" ht="15" customHeight="1" x14ac:dyDescent="0.15">
      <c r="A23" s="331"/>
      <c r="B23" s="332"/>
      <c r="C23" s="333"/>
      <c r="D23" s="336"/>
      <c r="E23" s="336"/>
      <c r="F23" s="331"/>
      <c r="G23" s="332"/>
      <c r="H23" s="332"/>
      <c r="I23" s="332"/>
      <c r="J23" s="332"/>
      <c r="K23" s="332"/>
      <c r="L23" s="332"/>
      <c r="M23" s="84"/>
      <c r="N23" s="339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85" t="s">
        <v>37</v>
      </c>
      <c r="AF23" s="345" t="s">
        <v>38</v>
      </c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86" t="s">
        <v>39</v>
      </c>
    </row>
    <row r="24" spans="1:45" ht="15" customHeight="1" x14ac:dyDescent="0.15">
      <c r="A24" s="299" t="s">
        <v>40</v>
      </c>
      <c r="B24" s="299"/>
      <c r="C24" s="299"/>
      <c r="D24" s="334" t="s">
        <v>41</v>
      </c>
      <c r="E24" s="334"/>
      <c r="F24" s="87">
        <v>19</v>
      </c>
      <c r="G24" s="63">
        <v>20</v>
      </c>
      <c r="H24" s="63">
        <v>21</v>
      </c>
      <c r="I24" s="63">
        <v>22</v>
      </c>
      <c r="J24" s="63">
        <v>23</v>
      </c>
      <c r="K24" s="63">
        <v>24</v>
      </c>
      <c r="L24" s="63">
        <v>25</v>
      </c>
      <c r="M24" s="63">
        <v>26</v>
      </c>
      <c r="N24" s="63">
        <v>27</v>
      </c>
      <c r="O24" s="63">
        <v>28</v>
      </c>
      <c r="P24" s="63">
        <v>29</v>
      </c>
      <c r="Q24" s="63">
        <v>30</v>
      </c>
      <c r="R24" s="63">
        <v>31</v>
      </c>
      <c r="S24" s="63">
        <v>32</v>
      </c>
      <c r="T24" s="63">
        <v>33</v>
      </c>
      <c r="U24" s="63">
        <v>34</v>
      </c>
      <c r="V24" s="63">
        <v>35</v>
      </c>
      <c r="W24" s="63">
        <v>36</v>
      </c>
      <c r="X24" s="63">
        <v>37</v>
      </c>
      <c r="Y24" s="63">
        <v>38</v>
      </c>
      <c r="Z24" s="63">
        <v>39</v>
      </c>
      <c r="AA24" s="63">
        <v>40</v>
      </c>
      <c r="AB24" s="63">
        <v>41</v>
      </c>
      <c r="AC24" s="63">
        <v>42</v>
      </c>
      <c r="AD24" s="63">
        <v>43</v>
      </c>
      <c r="AE24" s="63">
        <v>44</v>
      </c>
      <c r="AF24" s="63">
        <v>45</v>
      </c>
      <c r="AG24" s="63">
        <v>46</v>
      </c>
      <c r="AH24" s="63">
        <v>47</v>
      </c>
      <c r="AI24" s="63">
        <v>48</v>
      </c>
      <c r="AJ24" s="63">
        <v>49</v>
      </c>
      <c r="AK24" s="63">
        <v>50</v>
      </c>
    </row>
    <row r="25" spans="1:45" ht="24.75" customHeight="1" x14ac:dyDescent="0.15">
      <c r="A25" s="299"/>
      <c r="B25" s="299"/>
      <c r="C25" s="299"/>
      <c r="D25" s="334"/>
      <c r="E25" s="334"/>
      <c r="F25" s="127" t="str">
        <f>MID($N$71,1,1)</f>
        <v>ﾂ</v>
      </c>
      <c r="G25" s="121" t="str">
        <f>MID($N$71,2,1)</f>
        <v>ｼ</v>
      </c>
      <c r="H25" s="121" t="str">
        <f>MID($N$71,3,1)</f>
        <v>ﾏ</v>
      </c>
      <c r="I25" s="121" t="str">
        <f>MID($N$71,4,1)</f>
        <v>ﾅ</v>
      </c>
      <c r="J25" s="121" t="str">
        <f>MID($N$71,5,1)</f>
        <v>ｶ</v>
      </c>
      <c r="K25" s="121" t="str">
        <f>MID($N$71,6,1)</f>
        <v xml:space="preserve"> </v>
      </c>
      <c r="L25" s="121" t="str">
        <f>MID($N$71,7,1)</f>
        <v>1</v>
      </c>
      <c r="M25" s="121" t="str">
        <f>MID($N$71,8,1)</f>
        <v>-</v>
      </c>
      <c r="N25" s="121" t="str">
        <f>MID($N$71,9,1)</f>
        <v>1</v>
      </c>
      <c r="O25" s="121" t="str">
        <f>MID($N$71,10,1)</f>
        <v>-</v>
      </c>
      <c r="P25" s="121" t="str">
        <f>MID($N$71,11,1)</f>
        <v>1</v>
      </c>
      <c r="Q25" s="121" t="str">
        <f>MID($N$71,12,1)</f>
        <v/>
      </c>
      <c r="R25" s="121" t="str">
        <f>MID($N$71,13,1)</f>
        <v/>
      </c>
      <c r="S25" s="121" t="str">
        <f>MID($N$71,14,1)</f>
        <v/>
      </c>
      <c r="T25" s="121" t="str">
        <f>MID($N$71,15,1)</f>
        <v/>
      </c>
      <c r="U25" s="121" t="str">
        <f>MID($N$71,16,1)</f>
        <v/>
      </c>
      <c r="V25" s="121" t="str">
        <f>MID($N$71,17,1)</f>
        <v/>
      </c>
      <c r="W25" s="121" t="str">
        <f>MID($N$71,18,1)</f>
        <v/>
      </c>
      <c r="X25" s="121" t="str">
        <f>MID($N$71,19,1)</f>
        <v/>
      </c>
      <c r="Y25" s="121" t="str">
        <f>MID($N$71,20,1)</f>
        <v/>
      </c>
      <c r="Z25" s="121" t="str">
        <f>MID($N$71,21,1)</f>
        <v/>
      </c>
      <c r="AA25" s="121" t="str">
        <f>MID($N$71,22,1)</f>
        <v/>
      </c>
      <c r="AB25" s="121" t="str">
        <f>MID($N$71,23,1)</f>
        <v/>
      </c>
      <c r="AC25" s="121" t="str">
        <f>MID($N$71,24,1)</f>
        <v/>
      </c>
      <c r="AD25" s="121" t="str">
        <f>MID($N$71,25,1)</f>
        <v/>
      </c>
      <c r="AE25" s="121" t="str">
        <f>MID($N$71,26,1)</f>
        <v/>
      </c>
      <c r="AF25" s="121" t="str">
        <f>MID($N$71,27,1)</f>
        <v/>
      </c>
      <c r="AG25" s="121" t="str">
        <f>MID($N$71,28,1)</f>
        <v/>
      </c>
      <c r="AH25" s="121" t="str">
        <f>MID($N$71,29,1)</f>
        <v/>
      </c>
      <c r="AI25" s="121" t="str">
        <f>MID($N$71,30,1)</f>
        <v/>
      </c>
      <c r="AJ25" s="121" t="str">
        <f>MID($N$71,31,1)</f>
        <v/>
      </c>
      <c r="AK25" s="121" t="str">
        <f>MID($N$71,32,1)</f>
        <v/>
      </c>
    </row>
    <row r="26" spans="1:45" ht="15" customHeight="1" x14ac:dyDescent="0.15">
      <c r="A26" s="299"/>
      <c r="B26" s="299"/>
      <c r="C26" s="299"/>
      <c r="D26" s="334" t="s">
        <v>42</v>
      </c>
      <c r="E26" s="334"/>
      <c r="F26" s="350" t="str">
        <f>IF(N72="","",N72)</f>
        <v>津島中1丁目1番1号</v>
      </c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82"/>
      <c r="AD26" s="82"/>
      <c r="AE26" s="82"/>
      <c r="AF26" s="82"/>
      <c r="AG26" s="82"/>
      <c r="AH26" s="82"/>
      <c r="AI26" s="82"/>
      <c r="AJ26" s="82"/>
      <c r="AK26" s="83"/>
    </row>
    <row r="27" spans="1:45" ht="15" customHeight="1" x14ac:dyDescent="0.15">
      <c r="A27" s="299"/>
      <c r="B27" s="299"/>
      <c r="C27" s="299"/>
      <c r="D27" s="334"/>
      <c r="E27" s="334"/>
      <c r="F27" s="352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45" t="s">
        <v>43</v>
      </c>
      <c r="AD27" s="345"/>
      <c r="AE27" s="345"/>
      <c r="AF27" s="345"/>
      <c r="AG27" s="345"/>
      <c r="AH27" s="345"/>
      <c r="AI27" s="345"/>
      <c r="AJ27" s="345"/>
      <c r="AK27" s="346"/>
    </row>
    <row r="28" spans="1:45" ht="15" customHeight="1" x14ac:dyDescent="0.15">
      <c r="A28" s="299" t="s">
        <v>44</v>
      </c>
      <c r="B28" s="299"/>
      <c r="C28" s="299"/>
      <c r="D28" s="334" t="s">
        <v>45</v>
      </c>
      <c r="E28" s="334"/>
      <c r="F28" s="87">
        <v>19</v>
      </c>
      <c r="G28" s="63">
        <v>20</v>
      </c>
      <c r="H28" s="63">
        <v>21</v>
      </c>
      <c r="I28" s="63">
        <v>22</v>
      </c>
      <c r="J28" s="63">
        <v>23</v>
      </c>
      <c r="K28" s="63">
        <v>24</v>
      </c>
      <c r="L28" s="63">
        <v>25</v>
      </c>
      <c r="M28" s="63">
        <v>26</v>
      </c>
      <c r="N28" s="63">
        <v>27</v>
      </c>
      <c r="O28" s="63">
        <v>28</v>
      </c>
      <c r="P28" s="63">
        <v>29</v>
      </c>
      <c r="Q28" s="63">
        <v>30</v>
      </c>
      <c r="R28" s="63">
        <v>31</v>
      </c>
      <c r="S28" s="63">
        <v>32</v>
      </c>
      <c r="T28" s="63">
        <v>33</v>
      </c>
      <c r="U28" s="63">
        <v>34</v>
      </c>
      <c r="V28" s="63">
        <v>35</v>
      </c>
      <c r="W28" s="63">
        <v>36</v>
      </c>
      <c r="X28" s="63">
        <v>37</v>
      </c>
      <c r="Y28" s="63">
        <v>38</v>
      </c>
      <c r="Z28" s="63">
        <v>39</v>
      </c>
      <c r="AA28" s="63">
        <v>40</v>
      </c>
      <c r="AB28" s="63">
        <v>41</v>
      </c>
      <c r="AC28" s="63">
        <v>42</v>
      </c>
      <c r="AD28" s="63">
        <v>43</v>
      </c>
      <c r="AE28" s="63">
        <v>44</v>
      </c>
      <c r="AF28" s="63">
        <v>45</v>
      </c>
      <c r="AG28" s="63">
        <v>46</v>
      </c>
      <c r="AH28" s="63">
        <v>47</v>
      </c>
      <c r="AI28" s="63">
        <v>48</v>
      </c>
      <c r="AJ28" s="63">
        <v>49</v>
      </c>
      <c r="AK28" s="63">
        <v>50</v>
      </c>
    </row>
    <row r="29" spans="1:45" ht="24.75" customHeight="1" x14ac:dyDescent="0.15">
      <c r="A29" s="299"/>
      <c r="B29" s="299"/>
      <c r="C29" s="299"/>
      <c r="D29" s="334"/>
      <c r="E29" s="334"/>
      <c r="F29" s="127" t="str">
        <f>MID($N$73,1,1)</f>
        <v>M</v>
      </c>
      <c r="G29" s="121" t="str">
        <f>MID($N$73,2,1)</f>
        <v>A</v>
      </c>
      <c r="H29" s="121" t="str">
        <f>MID($N$73,3,1)</f>
        <v>I</v>
      </c>
      <c r="I29" s="121" t="str">
        <f>MID($N$73,4,1)</f>
        <v>S</v>
      </c>
      <c r="J29" s="121" t="str">
        <f>MID($N$73,5,1)</f>
        <v>O</v>
      </c>
      <c r="K29" s="121" t="str">
        <f>MID($N$73,6,1)</f>
        <v>N</v>
      </c>
      <c r="L29" s="121" t="str">
        <f>MID($N$73,7,1)</f>
        <v>K</v>
      </c>
      <c r="M29" s="121" t="str">
        <f>MID($N$73,8,1)</f>
        <v>K</v>
      </c>
      <c r="N29" s="121" t="str">
        <f>MID($N$73,9,1)</f>
        <v>R</v>
      </c>
      <c r="O29" s="121" t="str">
        <f>MID($N$73,10,1)</f>
        <v xml:space="preserve"> </v>
      </c>
      <c r="P29" s="121" t="str">
        <f>MID($N$73,11,1)</f>
        <v>2</v>
      </c>
      <c r="Q29" s="121" t="str">
        <f>MID($N$73,12,1)</f>
        <v>ﾄ</v>
      </c>
      <c r="R29" s="121" t="str">
        <f>MID($N$73,13,1)</f>
        <v>ｳ</v>
      </c>
      <c r="S29" s="121" t="str">
        <f>MID($N$73,14,1)</f>
        <v xml:space="preserve"> </v>
      </c>
      <c r="T29" s="121" t="str">
        <f>MID($N$73,15,1)</f>
        <v>2</v>
      </c>
      <c r="U29" s="121" t="str">
        <f>MID($N$73,16,1)</f>
        <v>0</v>
      </c>
      <c r="V29" s="121" t="str">
        <f>MID($N$73,17,1)</f>
        <v>3</v>
      </c>
      <c r="W29" s="121" t="str">
        <f>MID($N$73,18,1)</f>
        <v>ｺ</v>
      </c>
      <c r="X29" s="121" t="str">
        <f>MID($N$73,19,1)</f>
        <v>ﾞ</v>
      </c>
      <c r="Y29" s="121" t="str">
        <f>MID($N$73,20,1)</f>
        <v>ｳ</v>
      </c>
      <c r="Z29" s="121" t="str">
        <f>MID($N$73,21,1)</f>
        <v>ｼ</v>
      </c>
      <c r="AA29" s="121" t="str">
        <f>MID($N$73,22,1)</f>
        <v>ﾂ</v>
      </c>
      <c r="AB29" s="121" t="str">
        <f>MID($N$73,23,1)</f>
        <v/>
      </c>
      <c r="AC29" s="121" t="str">
        <f>MID($N$73,24,1)</f>
        <v/>
      </c>
      <c r="AD29" s="121" t="str">
        <f>MID($N$73,25,1)</f>
        <v/>
      </c>
      <c r="AE29" s="121" t="str">
        <f>MID($N$73,26,1)</f>
        <v/>
      </c>
      <c r="AF29" s="121" t="str">
        <f>MID($N$73,27,1)</f>
        <v/>
      </c>
      <c r="AG29" s="121" t="str">
        <f>MID($N$73,28,1)</f>
        <v/>
      </c>
      <c r="AH29" s="121" t="str">
        <f>MID($N$73,29,1)</f>
        <v/>
      </c>
      <c r="AI29" s="121" t="str">
        <f>MID($N$73,30,1)</f>
        <v/>
      </c>
      <c r="AJ29" s="121" t="str">
        <f>MID($N$73,31,1)</f>
        <v/>
      </c>
      <c r="AK29" s="121" t="str">
        <f>MID($N$73,32,1)</f>
        <v/>
      </c>
    </row>
    <row r="30" spans="1:45" ht="15" customHeight="1" x14ac:dyDescent="0.15">
      <c r="A30" s="299"/>
      <c r="B30" s="299"/>
      <c r="C30" s="299"/>
      <c r="D30" s="334" t="s">
        <v>46</v>
      </c>
      <c r="E30" s="334"/>
      <c r="F30" s="341" t="str">
        <f>IF(N74="","",N74)</f>
        <v>MaisonKKR 2棟 203号室</v>
      </c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3"/>
    </row>
    <row r="31" spans="1:45" ht="15" customHeight="1" x14ac:dyDescent="0.15">
      <c r="A31" s="299"/>
      <c r="B31" s="299"/>
      <c r="C31" s="299"/>
      <c r="D31" s="334"/>
      <c r="E31" s="334"/>
      <c r="F31" s="343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5" t="s">
        <v>47</v>
      </c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6"/>
    </row>
    <row r="32" spans="1:45" ht="24.75" customHeight="1" x14ac:dyDescent="0.15">
      <c r="A32" s="88"/>
      <c r="B32" s="88"/>
      <c r="C32" s="88"/>
      <c r="D32" s="89"/>
      <c r="E32" s="89"/>
    </row>
    <row r="33" spans="1:45" s="71" customFormat="1" ht="18.75" customHeight="1" x14ac:dyDescent="0.15">
      <c r="A33" s="347" t="s">
        <v>48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C33" s="291" t="s">
        <v>17</v>
      </c>
      <c r="AD33" s="291"/>
      <c r="AE33" s="291"/>
      <c r="AF33" s="291"/>
      <c r="AG33" s="291"/>
      <c r="AH33" s="291"/>
      <c r="AI33" s="291"/>
      <c r="AJ33" s="291"/>
      <c r="AK33" s="291"/>
      <c r="AL33" s="291"/>
    </row>
    <row r="34" spans="1:45" s="69" customFormat="1" ht="12" customHeight="1" x14ac:dyDescent="0.15">
      <c r="A34" s="349"/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</row>
    <row r="35" spans="1:45" s="71" customFormat="1" ht="12.75" customHeight="1" x14ac:dyDescent="0.15">
      <c r="A35" s="318" t="s">
        <v>49</v>
      </c>
      <c r="B35" s="322"/>
      <c r="C35" s="319"/>
      <c r="D35" s="316" t="s">
        <v>50</v>
      </c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 t="s">
        <v>51</v>
      </c>
      <c r="AA35" s="316"/>
      <c r="AB35" s="316"/>
      <c r="AC35" s="316"/>
      <c r="AD35" s="316"/>
      <c r="AE35" s="316"/>
      <c r="AF35" s="316"/>
      <c r="AG35" s="316" t="s">
        <v>52</v>
      </c>
      <c r="AH35" s="316"/>
      <c r="AI35" s="316"/>
      <c r="AJ35" s="316"/>
      <c r="AK35" s="316"/>
      <c r="AL35" s="316"/>
      <c r="AM35" s="316"/>
      <c r="AN35" s="316"/>
      <c r="AO35" s="316"/>
      <c r="AP35" s="316"/>
    </row>
    <row r="36" spans="1:45" s="71" customFormat="1" ht="12.75" customHeight="1" x14ac:dyDescent="0.15">
      <c r="A36" s="368"/>
      <c r="B36" s="369"/>
      <c r="C36" s="370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91" t="s">
        <v>24</v>
      </c>
      <c r="AA36" s="372" t="s">
        <v>25</v>
      </c>
      <c r="AB36" s="372"/>
      <c r="AC36" s="372" t="s">
        <v>26</v>
      </c>
      <c r="AD36" s="372"/>
      <c r="AE36" s="372" t="s">
        <v>27</v>
      </c>
      <c r="AF36" s="372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</row>
    <row r="37" spans="1:45" s="71" customFormat="1" ht="15" customHeight="1" x14ac:dyDescent="0.15">
      <c r="A37" s="368"/>
      <c r="B37" s="369"/>
      <c r="C37" s="370"/>
      <c r="D37" s="317" t="s">
        <v>53</v>
      </c>
      <c r="E37" s="317"/>
      <c r="F37" s="75">
        <v>19</v>
      </c>
      <c r="G37" s="75">
        <v>20</v>
      </c>
      <c r="H37" s="75">
        <v>21</v>
      </c>
      <c r="I37" s="75">
        <v>22</v>
      </c>
      <c r="J37" s="75">
        <v>23</v>
      </c>
      <c r="K37" s="75">
        <v>24</v>
      </c>
      <c r="L37" s="75">
        <v>25</v>
      </c>
      <c r="M37" s="75">
        <v>26</v>
      </c>
      <c r="N37" s="75">
        <v>27</v>
      </c>
      <c r="O37" s="75">
        <v>28</v>
      </c>
      <c r="P37" s="75">
        <v>29</v>
      </c>
      <c r="Q37" s="75">
        <v>30</v>
      </c>
      <c r="R37" s="75">
        <v>31</v>
      </c>
      <c r="S37" s="75">
        <v>32</v>
      </c>
      <c r="T37" s="75">
        <v>33</v>
      </c>
      <c r="U37" s="75">
        <v>34</v>
      </c>
      <c r="V37" s="75">
        <v>35</v>
      </c>
      <c r="W37" s="75">
        <v>36</v>
      </c>
      <c r="X37" s="75">
        <v>37</v>
      </c>
      <c r="Y37" s="75">
        <v>38</v>
      </c>
      <c r="Z37" s="75">
        <v>39</v>
      </c>
      <c r="AA37" s="75">
        <v>40</v>
      </c>
      <c r="AB37" s="75">
        <v>41</v>
      </c>
      <c r="AC37" s="75">
        <v>42</v>
      </c>
      <c r="AD37" s="75">
        <v>43</v>
      </c>
      <c r="AE37" s="75">
        <v>44</v>
      </c>
      <c r="AF37" s="75">
        <v>45</v>
      </c>
      <c r="AG37" s="75">
        <v>46</v>
      </c>
      <c r="AH37" s="75">
        <v>47</v>
      </c>
      <c r="AI37" s="75">
        <v>48</v>
      </c>
      <c r="AJ37" s="75">
        <v>49</v>
      </c>
      <c r="AK37" s="75">
        <v>50</v>
      </c>
      <c r="AL37" s="75">
        <v>51</v>
      </c>
      <c r="AM37" s="75">
        <v>52</v>
      </c>
      <c r="AN37" s="75">
        <v>53</v>
      </c>
      <c r="AO37" s="75">
        <v>54</v>
      </c>
      <c r="AP37" s="75">
        <v>55</v>
      </c>
    </row>
    <row r="38" spans="1:45" s="71" customFormat="1" ht="24.75" customHeight="1" x14ac:dyDescent="0.15">
      <c r="A38" s="368"/>
      <c r="B38" s="369"/>
      <c r="C38" s="370"/>
      <c r="D38" s="317"/>
      <c r="E38" s="317"/>
      <c r="F38" s="127" t="str">
        <f>MID($N$76,1,1)</f>
        <v>ｵ</v>
      </c>
      <c r="G38" s="122" t="str">
        <f>MID($N$76,2,1)</f>
        <v>ｶ</v>
      </c>
      <c r="H38" s="122" t="str">
        <f>MID($N$76,3,1)</f>
        <v>ﾀ</v>
      </c>
      <c r="I38" s="122" t="str">
        <f>MID($N$76,4,1)</f>
        <v>ﾞ</v>
      </c>
      <c r="J38" s="122" t="str">
        <f>MID($N$76,5,1)</f>
        <v>ｲ</v>
      </c>
      <c r="K38" s="122" t="str">
        <f>MID($N$76,6,1)</f>
        <v xml:space="preserve"> </v>
      </c>
      <c r="L38" s="122" t="str">
        <f>MID($N$76,7,1)</f>
        <v>ﾊ</v>
      </c>
      <c r="M38" s="122" t="str">
        <f>MID($N$76,8,1)</f>
        <v>ﾅ</v>
      </c>
      <c r="N38" s="122" t="str">
        <f>MID($N$76,9,1)</f>
        <v>ｺ</v>
      </c>
      <c r="O38" s="122" t="str">
        <f>MID($N$76,10,1)</f>
        <v/>
      </c>
      <c r="P38" s="122" t="str">
        <f>MID($N$76,11,1)</f>
        <v/>
      </c>
      <c r="Q38" s="122" t="str">
        <f>MID($N$76,12,1)</f>
        <v/>
      </c>
      <c r="R38" s="122" t="str">
        <f>MID($N$76,13,1)</f>
        <v/>
      </c>
      <c r="S38" s="122" t="str">
        <f>MID($N$76,14,1)</f>
        <v/>
      </c>
      <c r="T38" s="122" t="str">
        <f>MID($N$76,15,1)</f>
        <v/>
      </c>
      <c r="U38" s="122" t="str">
        <f>MID($N$76,16,1)</f>
        <v/>
      </c>
      <c r="V38" s="122" t="str">
        <f>MID($N$76,17,1)</f>
        <v/>
      </c>
      <c r="W38" s="122" t="str">
        <f>MID($N$76,18,1)</f>
        <v/>
      </c>
      <c r="X38" s="122" t="str">
        <f>MID($N$76,19,1)</f>
        <v/>
      </c>
      <c r="Y38" s="122" t="str">
        <f>MID($N$76,20,1)</f>
        <v/>
      </c>
      <c r="Z38" s="127" t="str">
        <f>MID($N$78,1,1)</f>
        <v>4</v>
      </c>
      <c r="AA38" s="122" t="str">
        <f>MID($N$78,2,1)</f>
        <v>0</v>
      </c>
      <c r="AB38" s="122" t="str">
        <f>MID($N$78,3,1)</f>
        <v>3</v>
      </c>
      <c r="AC38" s="122" t="str">
        <f>MID($N$78,4,1)</f>
        <v>0</v>
      </c>
      <c r="AD38" s="122" t="str">
        <f>MID($N$78,5,1)</f>
        <v>1</v>
      </c>
      <c r="AE38" s="122" t="str">
        <f>MID($N$78,6,1)</f>
        <v>2</v>
      </c>
      <c r="AF38" s="128" t="str">
        <f>MID($N$78,7,1)</f>
        <v>3</v>
      </c>
      <c r="AG38" s="129" t="str">
        <f>MID($N$79,1,1)</f>
        <v>1</v>
      </c>
      <c r="AH38" s="122" t="str">
        <f>MID($N$79,2,1)</f>
        <v>2</v>
      </c>
      <c r="AI38" s="122" t="str">
        <f>MID($N$79,3,1)</f>
        <v>3</v>
      </c>
      <c r="AJ38" s="122" t="str">
        <f>MID($N$79,4,1)</f>
        <v>4</v>
      </c>
      <c r="AK38" s="122" t="str">
        <f>MID($N$79,5,1)</f>
        <v>5</v>
      </c>
      <c r="AL38" s="122" t="str">
        <f>MID($N$79,6,1)</f>
        <v>6</v>
      </c>
      <c r="AM38" s="122" t="str">
        <f>MID($N$79,7,1)</f>
        <v>7</v>
      </c>
      <c r="AN38" s="122" t="str">
        <f>MID($N$79,8,1)</f>
        <v>8</v>
      </c>
      <c r="AO38" s="122" t="str">
        <f>MID($N$79,9,1)</f>
        <v>9</v>
      </c>
      <c r="AP38" s="122" t="str">
        <f>MID($N$79,10,1)</f>
        <v>0</v>
      </c>
    </row>
    <row r="39" spans="1:45" s="71" customFormat="1" ht="10.5" customHeight="1" x14ac:dyDescent="0.15">
      <c r="A39" s="368"/>
      <c r="B39" s="369"/>
      <c r="C39" s="370"/>
      <c r="D39" s="318" t="s">
        <v>29</v>
      </c>
      <c r="E39" s="319"/>
      <c r="F39" s="318" t="s">
        <v>30</v>
      </c>
      <c r="G39" s="322"/>
      <c r="H39" s="92"/>
      <c r="I39" s="92"/>
      <c r="J39" s="92"/>
      <c r="K39" s="92"/>
      <c r="L39" s="92"/>
      <c r="M39" s="92"/>
      <c r="N39" s="92"/>
      <c r="O39" s="322" t="s">
        <v>31</v>
      </c>
      <c r="P39" s="322"/>
      <c r="Q39" s="322"/>
      <c r="R39" s="92"/>
      <c r="S39" s="76"/>
      <c r="T39" s="76"/>
      <c r="U39" s="76"/>
      <c r="V39" s="76"/>
      <c r="W39" s="76"/>
      <c r="X39" s="76"/>
      <c r="Y39" s="77"/>
    </row>
    <row r="40" spans="1:45" s="71" customFormat="1" ht="19.5" customHeight="1" x14ac:dyDescent="0.15">
      <c r="A40" s="320"/>
      <c r="B40" s="371"/>
      <c r="C40" s="321"/>
      <c r="D40" s="320"/>
      <c r="E40" s="321"/>
      <c r="F40" s="78"/>
      <c r="G40" s="357" t="str">
        <f>IF(N77="","",N77)</f>
        <v>岡大</v>
      </c>
      <c r="H40" s="357"/>
      <c r="I40" s="357"/>
      <c r="J40" s="357"/>
      <c r="K40" s="357"/>
      <c r="L40" s="357"/>
      <c r="M40" s="357"/>
      <c r="N40" s="357"/>
      <c r="O40" s="357"/>
      <c r="P40" s="79"/>
      <c r="Q40" s="357" t="str">
        <f>IF(T77="","",T77)</f>
        <v>花子</v>
      </c>
      <c r="R40" s="357"/>
      <c r="S40" s="357"/>
      <c r="T40" s="357"/>
      <c r="U40" s="357"/>
      <c r="V40" s="357"/>
      <c r="W40" s="357"/>
      <c r="X40" s="357"/>
      <c r="Y40" s="358"/>
    </row>
    <row r="41" spans="1:45" ht="15" customHeight="1" x14ac:dyDescent="0.15">
      <c r="A41" s="359" t="s">
        <v>55</v>
      </c>
      <c r="B41" s="360"/>
      <c r="C41" s="361"/>
      <c r="D41" s="334" t="s">
        <v>33</v>
      </c>
      <c r="E41" s="334"/>
      <c r="F41" s="63">
        <v>19</v>
      </c>
      <c r="G41" s="63">
        <v>20</v>
      </c>
      <c r="H41" s="63">
        <v>21</v>
      </c>
      <c r="I41" s="63"/>
      <c r="J41" s="63">
        <v>22</v>
      </c>
      <c r="K41" s="63">
        <v>23</v>
      </c>
      <c r="L41" s="63">
        <v>24</v>
      </c>
      <c r="M41" s="63">
        <v>25</v>
      </c>
      <c r="N41" s="63">
        <v>26</v>
      </c>
      <c r="O41" s="63">
        <v>27</v>
      </c>
      <c r="P41" s="63">
        <v>28</v>
      </c>
      <c r="Q41" s="63">
        <v>29</v>
      </c>
      <c r="R41" s="63">
        <v>30</v>
      </c>
      <c r="S41" s="63">
        <v>31</v>
      </c>
      <c r="T41" s="63">
        <v>32</v>
      </c>
      <c r="U41" s="63">
        <v>33</v>
      </c>
      <c r="V41" s="63">
        <v>34</v>
      </c>
      <c r="W41" s="63">
        <v>35</v>
      </c>
      <c r="X41" s="63">
        <v>36</v>
      </c>
      <c r="Y41" s="63">
        <v>37</v>
      </c>
      <c r="Z41" s="63">
        <v>38</v>
      </c>
      <c r="AA41" s="63">
        <v>39</v>
      </c>
      <c r="AB41" s="63">
        <v>40</v>
      </c>
      <c r="AC41" s="63">
        <v>41</v>
      </c>
      <c r="AD41" s="63">
        <v>42</v>
      </c>
      <c r="AE41" s="63">
        <v>43</v>
      </c>
      <c r="AF41" s="63">
        <v>44</v>
      </c>
      <c r="AG41" s="63">
        <v>45</v>
      </c>
      <c r="AH41" s="63">
        <v>46</v>
      </c>
      <c r="AI41" s="63">
        <v>47</v>
      </c>
      <c r="AJ41" s="63">
        <v>48</v>
      </c>
      <c r="AK41" s="63">
        <v>49</v>
      </c>
      <c r="AL41" s="63">
        <v>50</v>
      </c>
      <c r="AM41" s="63">
        <v>51</v>
      </c>
      <c r="AN41" s="63">
        <v>52</v>
      </c>
      <c r="AO41" s="63">
        <v>53</v>
      </c>
      <c r="AP41" s="63">
        <v>54</v>
      </c>
      <c r="AQ41" s="63">
        <v>55</v>
      </c>
      <c r="AR41" s="63">
        <v>56</v>
      </c>
      <c r="AS41" s="63">
        <v>57</v>
      </c>
    </row>
    <row r="42" spans="1:45" ht="24.75" customHeight="1" x14ac:dyDescent="0.15">
      <c r="A42" s="362"/>
      <c r="B42" s="363"/>
      <c r="C42" s="364"/>
      <c r="D42" s="334"/>
      <c r="E42" s="334"/>
      <c r="F42" s="121" t="str">
        <f>MID($N$81,1,1)</f>
        <v>1</v>
      </c>
      <c r="G42" s="121" t="str">
        <f>MID($N$81,2,1)</f>
        <v>0</v>
      </c>
      <c r="H42" s="121" t="str">
        <f>MID($N$81,3,1)</f>
        <v>2</v>
      </c>
      <c r="I42" s="80" t="s">
        <v>34</v>
      </c>
      <c r="J42" s="121" t="str">
        <f>MID($N$81,4,1)</f>
        <v>8</v>
      </c>
      <c r="K42" s="121" t="str">
        <f>MID($N$81,5,1)</f>
        <v>0</v>
      </c>
      <c r="L42" s="121" t="str">
        <f>MID($N$81,6,1)</f>
        <v>8</v>
      </c>
      <c r="M42" s="121" t="str">
        <f>MID($N$81,7,1)</f>
        <v>2</v>
      </c>
      <c r="N42" s="121" t="str">
        <f>MID($N$82,1,1)</f>
        <v>ﾄ</v>
      </c>
      <c r="O42" s="121" t="str">
        <f>MID($N$82,2,1)</f>
        <v>ｳ</v>
      </c>
      <c r="P42" s="121" t="str">
        <f>MID($N$82,3,1)</f>
        <v>ｷ</v>
      </c>
      <c r="Q42" s="121" t="str">
        <f>MID($N$82,4,1)</f>
        <v>ｮ</v>
      </c>
      <c r="R42" s="121" t="str">
        <f>MID($N$82,5,1)</f>
        <v>ｳ</v>
      </c>
      <c r="S42" s="121" t="str">
        <f>MID($N$82,6,1)</f>
        <v>ﾄ</v>
      </c>
      <c r="T42" s="121" t="str">
        <f>MID($N$82,7,1)</f>
        <v xml:space="preserve"> </v>
      </c>
      <c r="U42" s="121" t="str">
        <f>MID($N$82,8,1)</f>
        <v>ﾁ</v>
      </c>
      <c r="V42" s="121" t="str">
        <f>MID($N$82,9,1)</f>
        <v>ﾖ</v>
      </c>
      <c r="W42" s="121" t="str">
        <f>MID($N$82,10,1)</f>
        <v>ﾀ</v>
      </c>
      <c r="X42" s="121" t="str">
        <f>MID($N$82,11,1)</f>
        <v>ﾞ</v>
      </c>
      <c r="Y42" s="121" t="str">
        <f>MID($N$82,12,1)</f>
        <v>ｸ</v>
      </c>
      <c r="Z42" s="121" t="str">
        <f>MID($N$82,13,1)</f>
        <v/>
      </c>
      <c r="AA42" s="121" t="str">
        <f>MID($N$82,14,1)</f>
        <v/>
      </c>
      <c r="AB42" s="121" t="str">
        <f>MID($N$82,15,1)</f>
        <v/>
      </c>
      <c r="AC42" s="121" t="str">
        <f>MID($N$82,16,1)</f>
        <v/>
      </c>
      <c r="AD42" s="121" t="str">
        <f>MID($N$82,17,1)</f>
        <v/>
      </c>
      <c r="AE42" s="121" t="str">
        <f>MID($N$82,18,1)</f>
        <v/>
      </c>
      <c r="AF42" s="121" t="str">
        <f>MID($N$82,19,1)</f>
        <v/>
      </c>
      <c r="AG42" s="121" t="str">
        <f>MID($N$82,20,1)</f>
        <v/>
      </c>
      <c r="AH42" s="121" t="str">
        <f>MID($N$82,21,1)</f>
        <v/>
      </c>
      <c r="AI42" s="121" t="str">
        <f>MID($N$82,22,1)</f>
        <v/>
      </c>
      <c r="AJ42" s="121" t="str">
        <f>MID($N$82,23,1)</f>
        <v/>
      </c>
      <c r="AK42" s="121" t="str">
        <f>MID($N$82,24,1)</f>
        <v/>
      </c>
      <c r="AL42" s="121" t="str">
        <f>MID($N$82,25,1)</f>
        <v/>
      </c>
      <c r="AM42" s="121" t="str">
        <f>MID($N$82,26,1)</f>
        <v/>
      </c>
      <c r="AN42" s="121" t="str">
        <f>MID($N$82,27,1)</f>
        <v/>
      </c>
      <c r="AO42" s="121" t="str">
        <f>MID($N$82,28,1)</f>
        <v/>
      </c>
      <c r="AP42" s="121" t="str">
        <f>MID($N$82,29,1)</f>
        <v/>
      </c>
      <c r="AQ42" s="121" t="str">
        <f>MID($N$82,30,1)</f>
        <v/>
      </c>
      <c r="AR42" s="121" t="str">
        <f>MID($N$82,31,1)</f>
        <v/>
      </c>
      <c r="AS42" s="121" t="str">
        <f>MID($N$82,32,1)</f>
        <v/>
      </c>
    </row>
    <row r="43" spans="1:45" ht="15" customHeight="1" x14ac:dyDescent="0.15">
      <c r="A43" s="362"/>
      <c r="B43" s="363"/>
      <c r="C43" s="364"/>
      <c r="D43" s="335" t="s">
        <v>35</v>
      </c>
      <c r="E43" s="335"/>
      <c r="F43" s="325" t="s">
        <v>36</v>
      </c>
      <c r="G43" s="326"/>
      <c r="H43" s="326"/>
      <c r="I43" s="326"/>
      <c r="J43" s="326"/>
      <c r="K43" s="326"/>
      <c r="L43" s="326"/>
      <c r="M43" s="81"/>
      <c r="N43" s="350" t="str">
        <f>IF(N83="","",N83)</f>
        <v>東京都千代田区</v>
      </c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4" t="s">
        <v>56</v>
      </c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5"/>
    </row>
    <row r="44" spans="1:45" ht="15" customHeight="1" x14ac:dyDescent="0.15">
      <c r="A44" s="365"/>
      <c r="B44" s="366"/>
      <c r="C44" s="367"/>
      <c r="D44" s="336"/>
      <c r="E44" s="336"/>
      <c r="F44" s="331"/>
      <c r="G44" s="332"/>
      <c r="H44" s="332"/>
      <c r="I44" s="332"/>
      <c r="J44" s="332"/>
      <c r="K44" s="332"/>
      <c r="L44" s="332"/>
      <c r="M44" s="84"/>
      <c r="N44" s="352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85" t="s">
        <v>37</v>
      </c>
      <c r="AF44" s="345" t="s">
        <v>38</v>
      </c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86" t="s">
        <v>39</v>
      </c>
    </row>
    <row r="45" spans="1:45" ht="15" customHeight="1" x14ac:dyDescent="0.15">
      <c r="A45" s="298" t="s">
        <v>57</v>
      </c>
      <c r="B45" s="356"/>
      <c r="C45" s="356"/>
      <c r="D45" s="334" t="s">
        <v>41</v>
      </c>
      <c r="E45" s="334"/>
      <c r="F45" s="87">
        <v>19</v>
      </c>
      <c r="G45" s="63">
        <v>20</v>
      </c>
      <c r="H45" s="63">
        <v>21</v>
      </c>
      <c r="I45" s="63">
        <v>22</v>
      </c>
      <c r="J45" s="63">
        <v>23</v>
      </c>
      <c r="K45" s="63">
        <v>24</v>
      </c>
      <c r="L45" s="63">
        <v>25</v>
      </c>
      <c r="M45" s="63">
        <v>26</v>
      </c>
      <c r="N45" s="63">
        <v>27</v>
      </c>
      <c r="O45" s="63">
        <v>28</v>
      </c>
      <c r="P45" s="63">
        <v>29</v>
      </c>
      <c r="Q45" s="63">
        <v>30</v>
      </c>
      <c r="R45" s="63">
        <v>31</v>
      </c>
      <c r="S45" s="63">
        <v>32</v>
      </c>
      <c r="T45" s="63">
        <v>33</v>
      </c>
      <c r="U45" s="63">
        <v>34</v>
      </c>
      <c r="V45" s="63">
        <v>35</v>
      </c>
      <c r="W45" s="63">
        <v>36</v>
      </c>
      <c r="X45" s="63">
        <v>37</v>
      </c>
      <c r="Y45" s="63">
        <v>38</v>
      </c>
      <c r="Z45" s="63">
        <v>39</v>
      </c>
      <c r="AA45" s="63">
        <v>40</v>
      </c>
      <c r="AB45" s="63">
        <v>41</v>
      </c>
      <c r="AC45" s="63">
        <v>42</v>
      </c>
      <c r="AD45" s="63">
        <v>43</v>
      </c>
      <c r="AE45" s="63">
        <v>44</v>
      </c>
      <c r="AF45" s="63">
        <v>45</v>
      </c>
      <c r="AG45" s="63">
        <v>46</v>
      </c>
      <c r="AH45" s="63">
        <v>47</v>
      </c>
      <c r="AI45" s="63">
        <v>48</v>
      </c>
      <c r="AJ45" s="63">
        <v>49</v>
      </c>
      <c r="AK45" s="63">
        <v>50</v>
      </c>
    </row>
    <row r="46" spans="1:45" ht="24.75" customHeight="1" x14ac:dyDescent="0.15">
      <c r="A46" s="356"/>
      <c r="B46" s="356"/>
      <c r="C46" s="356"/>
      <c r="D46" s="334"/>
      <c r="E46" s="334"/>
      <c r="F46" s="127" t="str">
        <f>MID($N$84,1,1)</f>
        <v>ｸ</v>
      </c>
      <c r="G46" s="121" t="str">
        <f>MID($N$84,2,1)</f>
        <v>ﾀ</v>
      </c>
      <c r="H46" s="121" t="str">
        <f>MID($N$84,3,1)</f>
        <v>ﾞ</v>
      </c>
      <c r="I46" s="121" t="str">
        <f>MID($N$84,4,1)</f>
        <v>ﾝ</v>
      </c>
      <c r="J46" s="121" t="str">
        <f>MID($N$84,5,1)</f>
        <v>ﾐ</v>
      </c>
      <c r="K46" s="121" t="str">
        <f>MID($N$84,6,1)</f>
        <v>ﾅ</v>
      </c>
      <c r="L46" s="121" t="str">
        <f>MID($N$84,7,1)</f>
        <v>ﾐ</v>
      </c>
      <c r="M46" s="121" t="str">
        <f>MID($N$84,8,1)</f>
        <v xml:space="preserve"> </v>
      </c>
      <c r="N46" s="121" t="str">
        <f>MID($N$84,9,1)</f>
        <v>1</v>
      </c>
      <c r="O46" s="121" t="str">
        <f>MID($N$84,10,1)</f>
        <v>-</v>
      </c>
      <c r="P46" s="121" t="str">
        <f>MID($N$84,11,1)</f>
        <v>1</v>
      </c>
      <c r="Q46" s="121" t="str">
        <f>MID($N$84,12,1)</f>
        <v>-</v>
      </c>
      <c r="R46" s="121" t="str">
        <f>MID($N$84,13,1)</f>
        <v>1</v>
      </c>
      <c r="S46" s="121" t="str">
        <f>MID($N$84,14,1)</f>
        <v>0</v>
      </c>
      <c r="T46" s="121" t="str">
        <f>MID($N$84,15,1)</f>
        <v/>
      </c>
      <c r="U46" s="121" t="str">
        <f>MID($N$84,16,1)</f>
        <v/>
      </c>
      <c r="V46" s="121" t="str">
        <f>MID($N$84,17,1)</f>
        <v/>
      </c>
      <c r="W46" s="121" t="str">
        <f>MID($N$84,18,1)</f>
        <v/>
      </c>
      <c r="X46" s="121" t="str">
        <f>MID($N$84,19,1)</f>
        <v/>
      </c>
      <c r="Y46" s="121" t="str">
        <f>MID($N$84,20,1)</f>
        <v/>
      </c>
      <c r="Z46" s="121" t="str">
        <f>MID($N$84,21,1)</f>
        <v/>
      </c>
      <c r="AA46" s="121" t="str">
        <f>MID($N$84,22,1)</f>
        <v/>
      </c>
      <c r="AB46" s="121" t="str">
        <f>MID($N$84,23,1)</f>
        <v/>
      </c>
      <c r="AC46" s="121" t="str">
        <f>MID($N$84,24,1)</f>
        <v/>
      </c>
      <c r="AD46" s="121" t="str">
        <f>MID($N$84,25,1)</f>
        <v/>
      </c>
      <c r="AE46" s="121" t="str">
        <f>MID($N$84,26,1)</f>
        <v/>
      </c>
      <c r="AF46" s="121" t="str">
        <f>MID($N$84,27,1)</f>
        <v/>
      </c>
      <c r="AG46" s="121" t="str">
        <f>MID($N$84,28,1)</f>
        <v/>
      </c>
      <c r="AH46" s="121" t="str">
        <f>MID($N$84,29,1)</f>
        <v/>
      </c>
      <c r="AI46" s="121" t="str">
        <f>MID($N$84,30,1)</f>
        <v/>
      </c>
      <c r="AJ46" s="121" t="str">
        <f>MID($N$84,31,1)</f>
        <v/>
      </c>
      <c r="AK46" s="121" t="str">
        <f>MID($N$84,32,1)</f>
        <v/>
      </c>
    </row>
    <row r="47" spans="1:45" ht="15" customHeight="1" x14ac:dyDescent="0.15">
      <c r="A47" s="356"/>
      <c r="B47" s="356"/>
      <c r="C47" s="356"/>
      <c r="D47" s="334" t="s">
        <v>42</v>
      </c>
      <c r="E47" s="334"/>
      <c r="F47" s="350" t="str">
        <f>IF(N85="","",N85)</f>
        <v>九段南1丁目1番10号</v>
      </c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82"/>
      <c r="AD47" s="82"/>
      <c r="AE47" s="82"/>
      <c r="AF47" s="82"/>
      <c r="AG47" s="82"/>
      <c r="AH47" s="82"/>
      <c r="AI47" s="82"/>
      <c r="AJ47" s="82"/>
      <c r="AK47" s="83"/>
    </row>
    <row r="48" spans="1:45" ht="15" customHeight="1" x14ac:dyDescent="0.15">
      <c r="A48" s="356"/>
      <c r="B48" s="356"/>
      <c r="C48" s="356"/>
      <c r="D48" s="334"/>
      <c r="E48" s="334"/>
      <c r="F48" s="352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45" t="s">
        <v>43</v>
      </c>
      <c r="AD48" s="345"/>
      <c r="AE48" s="345"/>
      <c r="AF48" s="345"/>
      <c r="AG48" s="345"/>
      <c r="AH48" s="345"/>
      <c r="AI48" s="345"/>
      <c r="AJ48" s="345"/>
      <c r="AK48" s="346"/>
    </row>
    <row r="49" spans="1:71" ht="15" customHeight="1" x14ac:dyDescent="0.15">
      <c r="A49" s="298" t="s">
        <v>58</v>
      </c>
      <c r="B49" s="356"/>
      <c r="C49" s="356"/>
      <c r="D49" s="334" t="s">
        <v>45</v>
      </c>
      <c r="E49" s="334"/>
      <c r="F49" s="87">
        <v>19</v>
      </c>
      <c r="G49" s="63">
        <v>20</v>
      </c>
      <c r="H49" s="63">
        <v>21</v>
      </c>
      <c r="I49" s="63">
        <v>22</v>
      </c>
      <c r="J49" s="63">
        <v>23</v>
      </c>
      <c r="K49" s="63">
        <v>24</v>
      </c>
      <c r="L49" s="63">
        <v>25</v>
      </c>
      <c r="M49" s="63">
        <v>26</v>
      </c>
      <c r="N49" s="63">
        <v>27</v>
      </c>
      <c r="O49" s="63">
        <v>28</v>
      </c>
      <c r="P49" s="63">
        <v>29</v>
      </c>
      <c r="Q49" s="63">
        <v>30</v>
      </c>
      <c r="R49" s="63">
        <v>31</v>
      </c>
      <c r="S49" s="63">
        <v>32</v>
      </c>
      <c r="T49" s="63">
        <v>33</v>
      </c>
      <c r="U49" s="63">
        <v>34</v>
      </c>
      <c r="V49" s="63">
        <v>35</v>
      </c>
      <c r="W49" s="63">
        <v>36</v>
      </c>
      <c r="X49" s="63">
        <v>37</v>
      </c>
      <c r="Y49" s="63">
        <v>38</v>
      </c>
      <c r="Z49" s="63">
        <v>39</v>
      </c>
      <c r="AA49" s="63">
        <v>40</v>
      </c>
      <c r="AB49" s="63">
        <v>41</v>
      </c>
      <c r="AC49" s="63">
        <v>42</v>
      </c>
      <c r="AD49" s="63">
        <v>43</v>
      </c>
      <c r="AE49" s="63">
        <v>44</v>
      </c>
      <c r="AF49" s="63">
        <v>45</v>
      </c>
      <c r="AG49" s="63">
        <v>46</v>
      </c>
      <c r="AH49" s="63">
        <v>47</v>
      </c>
      <c r="AI49" s="63">
        <v>48</v>
      </c>
      <c r="AJ49" s="63">
        <v>49</v>
      </c>
      <c r="AK49" s="63">
        <v>50</v>
      </c>
    </row>
    <row r="50" spans="1:71" ht="24.75" customHeight="1" x14ac:dyDescent="0.15">
      <c r="A50" s="356"/>
      <c r="B50" s="356"/>
      <c r="C50" s="356"/>
      <c r="D50" s="334"/>
      <c r="E50" s="334"/>
      <c r="F50" s="127" t="str">
        <f>MID($N$86,1,1)</f>
        <v>ｸ</v>
      </c>
      <c r="G50" s="121" t="str">
        <f>MID($N$86,2,1)</f>
        <v>ﾀ</v>
      </c>
      <c r="H50" s="121" t="str">
        <f>MID($N$86,3,1)</f>
        <v>ﾞ</v>
      </c>
      <c r="I50" s="121" t="str">
        <f>MID($N$86,4,1)</f>
        <v>ﾝ</v>
      </c>
      <c r="J50" s="121" t="str">
        <f>MID($N$86,5,1)</f>
        <v>ﾐ</v>
      </c>
      <c r="K50" s="121" t="str">
        <f>MID($N$86,6,1)</f>
        <v>ﾅ</v>
      </c>
      <c r="L50" s="121" t="str">
        <f>MID($N$86,7,1)</f>
        <v>ﾐ</v>
      </c>
      <c r="M50" s="121" t="str">
        <f>MID($N$86,8,1)</f>
        <v>ﾏ</v>
      </c>
      <c r="N50" s="121" t="str">
        <f>MID($N$86,9,1)</f>
        <v>ﾝ</v>
      </c>
      <c r="O50" s="121" t="str">
        <f>MID($N$86,10,1)</f>
        <v>ｼ</v>
      </c>
      <c r="P50" s="121" t="str">
        <f>MID($N$86,11,1)</f>
        <v>ｮ</v>
      </c>
      <c r="Q50" s="121" t="str">
        <f>MID($N$86,12,1)</f>
        <v>ﾝ</v>
      </c>
      <c r="R50" s="121" t="str">
        <f>MID($N$86,13,1)</f>
        <v xml:space="preserve"> </v>
      </c>
      <c r="S50" s="121" t="str">
        <f>MID($N$86,14,1)</f>
        <v>1</v>
      </c>
      <c r="T50" s="121" t="str">
        <f>MID($N$86,15,1)</f>
        <v>0</v>
      </c>
      <c r="U50" s="121" t="str">
        <f>MID($N$86,16,1)</f>
        <v>5</v>
      </c>
      <c r="V50" s="121" t="str">
        <f>MID($N$86,17,1)</f>
        <v/>
      </c>
      <c r="W50" s="121" t="str">
        <f>MID($N$86,18,1)</f>
        <v/>
      </c>
      <c r="X50" s="121" t="str">
        <f>MID($N$86,19,1)</f>
        <v/>
      </c>
      <c r="Y50" s="121" t="str">
        <f>MID($N$86,20,1)</f>
        <v/>
      </c>
      <c r="Z50" s="121" t="str">
        <f>MID($N$86,21,1)</f>
        <v/>
      </c>
      <c r="AA50" s="121" t="str">
        <f>MID($N$86,22,1)</f>
        <v/>
      </c>
      <c r="AB50" s="121" t="str">
        <f>MID($N$86,23,1)</f>
        <v/>
      </c>
      <c r="AC50" s="121" t="str">
        <f>MID($N$86,24,1)</f>
        <v/>
      </c>
      <c r="AD50" s="121" t="str">
        <f>MID($N$86,25,1)</f>
        <v/>
      </c>
      <c r="AE50" s="121" t="str">
        <f>MID($N$86,26,1)</f>
        <v/>
      </c>
      <c r="AF50" s="121" t="str">
        <f>MID($N$86,27,1)</f>
        <v/>
      </c>
      <c r="AG50" s="121" t="str">
        <f>MID($N$86,28,1)</f>
        <v/>
      </c>
      <c r="AH50" s="121" t="str">
        <f>MID($N$86,29,1)</f>
        <v/>
      </c>
      <c r="AI50" s="121" t="str">
        <f>MID($N$86,30,1)</f>
        <v/>
      </c>
      <c r="AJ50" s="121" t="str">
        <f>MID($N$86,31,1)</f>
        <v/>
      </c>
      <c r="AK50" s="121" t="str">
        <f>MID($N$86,32,1)</f>
        <v/>
      </c>
    </row>
    <row r="51" spans="1:71" ht="15" customHeight="1" x14ac:dyDescent="0.15">
      <c r="A51" s="356"/>
      <c r="B51" s="356"/>
      <c r="C51" s="356"/>
      <c r="D51" s="334" t="s">
        <v>46</v>
      </c>
      <c r="E51" s="334"/>
      <c r="F51" s="350" t="str">
        <f>IF(N87="","",N87)</f>
        <v>九段南ﾏﾝｼｮﾝ 105</v>
      </c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3"/>
    </row>
    <row r="52" spans="1:71" ht="15" customHeight="1" x14ac:dyDescent="0.15">
      <c r="A52" s="356"/>
      <c r="B52" s="356"/>
      <c r="C52" s="356"/>
      <c r="D52" s="334"/>
      <c r="E52" s="334"/>
      <c r="F52" s="352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45" t="s">
        <v>47</v>
      </c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6"/>
    </row>
    <row r="57" spans="1:71" ht="18" customHeight="1" x14ac:dyDescent="0.15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</row>
    <row r="58" spans="1:71" s="94" customFormat="1" ht="18" customHeight="1" x14ac:dyDescent="0.15">
      <c r="B58" s="130" t="s">
        <v>79</v>
      </c>
      <c r="C58" s="130"/>
      <c r="D58" s="130"/>
      <c r="E58" s="130"/>
      <c r="F58" s="130"/>
      <c r="G58" s="130"/>
      <c r="H58" s="130"/>
      <c r="I58" s="130"/>
      <c r="J58" s="130"/>
      <c r="K58" s="130"/>
      <c r="L58" s="95"/>
      <c r="M58" s="95"/>
      <c r="N58" s="96"/>
      <c r="O58" s="96"/>
      <c r="P58" s="96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</row>
    <row r="59" spans="1:71" ht="18" customHeight="1" x14ac:dyDescent="0.15">
      <c r="B59" s="131" t="s">
        <v>148</v>
      </c>
      <c r="C59" s="131"/>
      <c r="D59" s="131"/>
      <c r="E59" s="132"/>
      <c r="F59" s="133"/>
      <c r="G59" s="133"/>
      <c r="H59" s="133"/>
      <c r="I59" s="133"/>
      <c r="J59" s="133"/>
      <c r="K59" s="133"/>
      <c r="L59" s="93"/>
      <c r="M59" s="93"/>
      <c r="N59" s="387" t="s">
        <v>151</v>
      </c>
      <c r="O59" s="387"/>
      <c r="P59" s="387"/>
      <c r="Q59" s="387"/>
      <c r="R59" s="387"/>
      <c r="S59" s="387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</row>
    <row r="60" spans="1:71" ht="22.5" customHeight="1" x14ac:dyDescent="0.15">
      <c r="B60" s="131" t="s">
        <v>59</v>
      </c>
      <c r="C60" s="131"/>
      <c r="D60" s="131"/>
      <c r="E60" s="132"/>
      <c r="F60" s="133"/>
      <c r="G60" s="133"/>
      <c r="H60" s="133"/>
      <c r="I60" s="133"/>
      <c r="J60" s="133"/>
      <c r="K60" s="133"/>
      <c r="L60" s="71"/>
      <c r="M60" s="71"/>
      <c r="N60" s="373">
        <v>44602</v>
      </c>
      <c r="O60" s="374"/>
      <c r="P60" s="374"/>
      <c r="Q60" s="374"/>
      <c r="R60" s="374"/>
      <c r="S60" s="375"/>
      <c r="T60" s="376"/>
      <c r="U60" s="377"/>
      <c r="V60" s="98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99"/>
      <c r="AL60" s="100"/>
      <c r="AM60" s="100"/>
      <c r="AN60" s="100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99"/>
      <c r="BA60" s="99"/>
      <c r="BB60" s="99"/>
      <c r="BC60" s="99"/>
      <c r="BD60" s="99"/>
      <c r="BE60" s="100"/>
      <c r="BF60" s="100"/>
      <c r="BG60" s="100"/>
      <c r="BH60" s="71"/>
      <c r="BI60" s="71"/>
      <c r="BJ60" s="71"/>
      <c r="BK60" s="71"/>
      <c r="BL60" s="71"/>
      <c r="BM60" s="71"/>
      <c r="BN60" s="71"/>
      <c r="BO60" s="71"/>
    </row>
    <row r="61" spans="1:71" ht="22.5" customHeight="1" x14ac:dyDescent="0.15">
      <c r="B61" s="131" t="s">
        <v>60</v>
      </c>
      <c r="C61" s="133"/>
      <c r="D61" s="131"/>
      <c r="E61" s="132"/>
      <c r="F61" s="133"/>
      <c r="G61" s="133"/>
      <c r="H61" s="133"/>
      <c r="I61" s="133"/>
      <c r="J61" s="133"/>
      <c r="K61" s="133"/>
      <c r="L61" s="71"/>
      <c r="M61" s="71"/>
      <c r="N61" s="378" t="s">
        <v>164</v>
      </c>
      <c r="O61" s="378"/>
      <c r="P61" s="378"/>
      <c r="Q61" s="378"/>
      <c r="R61" s="378"/>
      <c r="S61" s="139" t="s">
        <v>187</v>
      </c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101"/>
      <c r="AH61" s="101"/>
      <c r="AI61" s="102"/>
      <c r="AJ61" s="102"/>
      <c r="AK61" s="102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103"/>
      <c r="BA61" s="103"/>
      <c r="BB61" s="102"/>
      <c r="BC61" s="102"/>
      <c r="BD61" s="102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</row>
    <row r="62" spans="1:71" ht="22.5" customHeight="1" x14ac:dyDescent="0.15">
      <c r="B62" s="131" t="s">
        <v>61</v>
      </c>
      <c r="C62" s="133"/>
      <c r="D62" s="131"/>
      <c r="E62" s="132"/>
      <c r="F62" s="133"/>
      <c r="G62" s="133"/>
      <c r="H62" s="133"/>
      <c r="I62" s="133"/>
      <c r="J62" s="133"/>
      <c r="K62" s="133"/>
      <c r="L62" s="71"/>
      <c r="M62" s="71"/>
      <c r="N62" s="378" t="s">
        <v>183</v>
      </c>
      <c r="O62" s="378"/>
      <c r="P62" s="378"/>
      <c r="Q62" s="378"/>
      <c r="R62" s="378"/>
      <c r="S62" s="139" t="s">
        <v>184</v>
      </c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101"/>
      <c r="AH62" s="101"/>
      <c r="AI62" s="104"/>
      <c r="AJ62" s="104"/>
      <c r="AK62" s="104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101"/>
      <c r="BA62" s="101"/>
      <c r="BB62" s="104"/>
      <c r="BC62" s="104"/>
      <c r="BD62" s="104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</row>
    <row r="63" spans="1:71" ht="22.5" customHeight="1" x14ac:dyDescent="0.15">
      <c r="B63" s="131" t="s">
        <v>62</v>
      </c>
      <c r="C63" s="133"/>
      <c r="D63" s="131" t="s">
        <v>63</v>
      </c>
      <c r="E63" s="132"/>
      <c r="F63" s="133"/>
      <c r="G63" s="133"/>
      <c r="H63" s="133"/>
      <c r="I63" s="133"/>
      <c r="J63" s="133"/>
      <c r="K63" s="132"/>
      <c r="L63" s="105"/>
      <c r="M63" s="105"/>
      <c r="N63" s="379" t="s">
        <v>166</v>
      </c>
      <c r="O63" s="380"/>
      <c r="P63" s="380"/>
      <c r="Q63" s="380"/>
      <c r="R63" s="381"/>
      <c r="S63" s="382"/>
      <c r="T63" s="382"/>
      <c r="U63" s="382"/>
      <c r="V63" s="382"/>
      <c r="W63" s="382"/>
      <c r="X63" s="382"/>
      <c r="Y63" s="383"/>
      <c r="Z63" s="139" t="s">
        <v>85</v>
      </c>
      <c r="AA63" s="71"/>
      <c r="AB63" s="71"/>
      <c r="AC63" s="71"/>
      <c r="AD63" s="71"/>
      <c r="AE63" s="71"/>
      <c r="AF63" s="71"/>
      <c r="AG63" s="102"/>
      <c r="AH63" s="102"/>
      <c r="AI63" s="102"/>
      <c r="AJ63" s="102"/>
      <c r="AK63" s="106"/>
      <c r="AL63" s="106"/>
      <c r="AM63" s="106"/>
      <c r="AN63" s="106"/>
      <c r="AO63" s="106"/>
      <c r="AP63" s="106"/>
      <c r="AQ63" s="106"/>
      <c r="AR63" s="106"/>
      <c r="AS63" s="71"/>
      <c r="AT63" s="71"/>
      <c r="AU63" s="71"/>
      <c r="AV63" s="71"/>
      <c r="AW63" s="71"/>
      <c r="AX63" s="71"/>
      <c r="AY63" s="71"/>
      <c r="AZ63" s="102"/>
      <c r="BA63" s="102"/>
      <c r="BB63" s="102"/>
      <c r="BC63" s="102"/>
      <c r="BD63" s="106"/>
      <c r="BE63" s="106"/>
      <c r="BF63" s="106"/>
      <c r="BG63" s="106"/>
      <c r="BH63" s="106"/>
      <c r="BI63" s="106"/>
      <c r="BJ63" s="106"/>
      <c r="BK63" s="106"/>
      <c r="BL63" s="71"/>
      <c r="BM63" s="71"/>
      <c r="BN63" s="71"/>
      <c r="BO63" s="71"/>
    </row>
    <row r="64" spans="1:71" ht="22.5" customHeight="1" x14ac:dyDescent="0.15">
      <c r="B64" s="132"/>
      <c r="C64" s="131" t="s">
        <v>64</v>
      </c>
      <c r="D64" s="133"/>
      <c r="E64" s="133"/>
      <c r="F64" s="133"/>
      <c r="G64" s="132" t="s">
        <v>65</v>
      </c>
      <c r="H64" s="133"/>
      <c r="I64" s="132" t="s">
        <v>66</v>
      </c>
      <c r="J64" s="133"/>
      <c r="K64" s="132"/>
      <c r="L64" s="105"/>
      <c r="M64" s="105"/>
      <c r="N64" s="384" t="s">
        <v>167</v>
      </c>
      <c r="O64" s="385"/>
      <c r="P64" s="385"/>
      <c r="Q64" s="385"/>
      <c r="R64" s="385"/>
      <c r="S64" s="386"/>
      <c r="T64" s="384" t="s">
        <v>168</v>
      </c>
      <c r="U64" s="385"/>
      <c r="V64" s="385"/>
      <c r="W64" s="385"/>
      <c r="X64" s="385"/>
      <c r="Y64" s="386"/>
      <c r="Z64" s="139" t="s">
        <v>84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2"/>
      <c r="AL64" s="71"/>
      <c r="AM64" s="107"/>
      <c r="AN64" s="107"/>
      <c r="AO64" s="72"/>
      <c r="AP64" s="107"/>
      <c r="AQ64" s="102"/>
      <c r="AR64" s="71"/>
      <c r="AS64" s="71"/>
      <c r="AT64" s="71"/>
      <c r="AU64" s="71"/>
      <c r="AV64" s="71"/>
      <c r="AW64" s="71"/>
      <c r="AX64" s="71"/>
      <c r="AY64" s="71"/>
      <c r="AZ64" s="107"/>
      <c r="BA64" s="107"/>
      <c r="BB64" s="72"/>
      <c r="BC64" s="107"/>
      <c r="BD64" s="102"/>
      <c r="BE64" s="71"/>
      <c r="BF64" s="107"/>
      <c r="BG64" s="107"/>
      <c r="BH64" s="72"/>
      <c r="BI64" s="107"/>
      <c r="BJ64" s="102"/>
      <c r="BK64" s="71"/>
      <c r="BL64" s="71"/>
      <c r="BM64" s="71"/>
      <c r="BN64" s="71"/>
      <c r="BO64" s="71"/>
    </row>
    <row r="65" spans="2:98" ht="22.5" customHeight="1" x14ac:dyDescent="0.15">
      <c r="B65" s="132"/>
      <c r="C65" s="131" t="s">
        <v>67</v>
      </c>
      <c r="D65" s="133"/>
      <c r="E65" s="132"/>
      <c r="F65" s="133"/>
      <c r="G65" s="133"/>
      <c r="H65" s="133"/>
      <c r="I65" s="133"/>
      <c r="J65" s="133"/>
      <c r="K65" s="132"/>
      <c r="L65" s="105"/>
      <c r="M65" s="105"/>
      <c r="N65" s="392">
        <v>4010125</v>
      </c>
      <c r="O65" s="393"/>
      <c r="P65" s="393"/>
      <c r="Q65" s="393"/>
      <c r="R65" s="394"/>
      <c r="S65" s="139" t="s">
        <v>83</v>
      </c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71"/>
      <c r="AF65" s="71"/>
      <c r="AG65" s="101"/>
      <c r="AH65" s="101"/>
      <c r="AI65" s="104"/>
      <c r="AJ65" s="104"/>
      <c r="AK65" s="104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101"/>
      <c r="BA65" s="101"/>
      <c r="BB65" s="104"/>
      <c r="BC65" s="104"/>
      <c r="BD65" s="104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</row>
    <row r="66" spans="2:98" ht="22.5" customHeight="1" x14ac:dyDescent="0.15">
      <c r="B66" s="132"/>
      <c r="C66" s="131" t="s">
        <v>68</v>
      </c>
      <c r="D66" s="133"/>
      <c r="E66" s="132"/>
      <c r="F66" s="133"/>
      <c r="G66" s="133"/>
      <c r="H66" s="133"/>
      <c r="I66" s="133"/>
      <c r="J66" s="133"/>
      <c r="K66" s="132"/>
      <c r="L66" s="105"/>
      <c r="M66" s="105"/>
      <c r="N66" s="112">
        <v>1</v>
      </c>
      <c r="O66" s="139" t="s">
        <v>161</v>
      </c>
      <c r="P66" s="109"/>
      <c r="Q66" s="109"/>
      <c r="R66" s="109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103"/>
      <c r="AH66" s="102"/>
      <c r="AI66" s="102"/>
      <c r="AJ66" s="102"/>
      <c r="AK66" s="102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103"/>
      <c r="BA66" s="102"/>
      <c r="BB66" s="102"/>
      <c r="BC66" s="102"/>
      <c r="BD66" s="102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</row>
    <row r="67" spans="2:98" ht="22.5" customHeight="1" x14ac:dyDescent="0.15">
      <c r="B67" s="132"/>
      <c r="C67" s="131" t="s">
        <v>69</v>
      </c>
      <c r="D67" s="133"/>
      <c r="E67" s="132"/>
      <c r="F67" s="133"/>
      <c r="G67" s="133"/>
      <c r="H67" s="133"/>
      <c r="I67" s="133"/>
      <c r="J67" s="133"/>
      <c r="K67" s="132"/>
      <c r="L67" s="105"/>
      <c r="M67" s="105"/>
      <c r="N67" s="395" t="s">
        <v>165</v>
      </c>
      <c r="O67" s="396"/>
      <c r="P67" s="396"/>
      <c r="Q67" s="396"/>
      <c r="R67" s="397"/>
      <c r="S67" s="139" t="s">
        <v>186</v>
      </c>
      <c r="T67" s="136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103"/>
      <c r="AH67" s="106"/>
      <c r="AI67" s="106"/>
      <c r="AJ67" s="106"/>
      <c r="AK67" s="106"/>
      <c r="AL67" s="106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103"/>
      <c r="BA67" s="106"/>
      <c r="BB67" s="106"/>
      <c r="BC67" s="106"/>
      <c r="BD67" s="106"/>
      <c r="BE67" s="106"/>
      <c r="BF67" s="71"/>
      <c r="BG67" s="71"/>
      <c r="BH67" s="71"/>
      <c r="BI67" s="71"/>
      <c r="BJ67" s="71"/>
      <c r="BK67" s="71"/>
      <c r="BL67" s="71"/>
      <c r="BM67" s="71"/>
      <c r="BN67" s="71"/>
      <c r="BO67" s="71"/>
    </row>
    <row r="68" spans="2:98" ht="22.5" customHeight="1" x14ac:dyDescent="0.15">
      <c r="B68" s="132"/>
      <c r="C68" s="131" t="s">
        <v>70</v>
      </c>
      <c r="D68" s="133"/>
      <c r="E68" s="132"/>
      <c r="F68" s="133"/>
      <c r="G68" s="133"/>
      <c r="H68" s="133"/>
      <c r="I68" s="133"/>
      <c r="J68" s="133"/>
      <c r="K68" s="132"/>
      <c r="L68" s="105"/>
      <c r="M68" s="105"/>
      <c r="N68" s="395" t="s">
        <v>169</v>
      </c>
      <c r="O68" s="396"/>
      <c r="P68" s="396"/>
      <c r="Q68" s="396"/>
      <c r="R68" s="397"/>
      <c r="S68" s="139" t="s">
        <v>162</v>
      </c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103"/>
      <c r="AH68" s="106"/>
      <c r="AI68" s="106"/>
      <c r="AJ68" s="106"/>
      <c r="AK68" s="106"/>
      <c r="AL68" s="106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103"/>
      <c r="BA68" s="106"/>
      <c r="BB68" s="106"/>
      <c r="BC68" s="106"/>
      <c r="BD68" s="106"/>
      <c r="BE68" s="106"/>
      <c r="BF68" s="71"/>
      <c r="BG68" s="71"/>
      <c r="BH68" s="71"/>
      <c r="BI68" s="71"/>
      <c r="BJ68" s="71"/>
      <c r="BK68" s="71"/>
      <c r="BL68" s="71"/>
      <c r="BM68" s="71"/>
      <c r="BN68" s="71"/>
      <c r="BO68" s="71"/>
    </row>
    <row r="69" spans="2:98" ht="22.5" customHeight="1" x14ac:dyDescent="0.15">
      <c r="B69" s="132"/>
      <c r="C69" s="131" t="s">
        <v>71</v>
      </c>
      <c r="D69" s="133"/>
      <c r="E69" s="132"/>
      <c r="F69" s="133"/>
      <c r="G69" s="133"/>
      <c r="H69" s="133"/>
      <c r="I69" s="133"/>
      <c r="J69" s="133"/>
      <c r="K69" s="132"/>
      <c r="L69" s="105"/>
      <c r="M69" s="105"/>
      <c r="N69" s="388" t="s">
        <v>152</v>
      </c>
      <c r="O69" s="389"/>
      <c r="P69" s="389"/>
      <c r="Q69" s="389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2"/>
      <c r="AC69" s="382"/>
      <c r="AD69" s="382"/>
      <c r="AE69" s="383"/>
      <c r="AF69" s="139" t="s">
        <v>86</v>
      </c>
      <c r="AG69" s="140"/>
      <c r="AH69" s="141"/>
      <c r="AI69" s="141"/>
      <c r="AJ69" s="141"/>
      <c r="AK69" s="141"/>
      <c r="AL69" s="141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40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</row>
    <row r="70" spans="2:98" ht="22.5" customHeight="1" x14ac:dyDescent="0.15">
      <c r="B70" s="132"/>
      <c r="C70" s="131" t="s">
        <v>72</v>
      </c>
      <c r="D70" s="133"/>
      <c r="E70" s="132"/>
      <c r="F70" s="133"/>
      <c r="G70" s="133"/>
      <c r="H70" s="133"/>
      <c r="I70" s="133"/>
      <c r="J70" s="133"/>
      <c r="K70" s="132"/>
      <c r="L70" s="105"/>
      <c r="M70" s="105"/>
      <c r="N70" s="398" t="s">
        <v>153</v>
      </c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400"/>
      <c r="AF70" s="139" t="s">
        <v>87</v>
      </c>
      <c r="AG70" s="140"/>
      <c r="AH70" s="141"/>
      <c r="AI70" s="141"/>
      <c r="AJ70" s="141"/>
      <c r="AK70" s="141"/>
      <c r="AL70" s="141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40"/>
      <c r="BA70" s="140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</row>
    <row r="71" spans="2:98" ht="22.5" customHeight="1" x14ac:dyDescent="0.15">
      <c r="B71" s="132"/>
      <c r="C71" s="131" t="s">
        <v>73</v>
      </c>
      <c r="D71" s="133"/>
      <c r="E71" s="132"/>
      <c r="F71" s="133"/>
      <c r="G71" s="133"/>
      <c r="H71" s="133"/>
      <c r="I71" s="133"/>
      <c r="J71" s="133"/>
      <c r="K71" s="132"/>
      <c r="L71" s="105"/>
      <c r="M71" s="105"/>
      <c r="N71" s="401" t="s">
        <v>155</v>
      </c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89"/>
      <c r="Z71" s="389"/>
      <c r="AA71" s="389"/>
      <c r="AB71" s="389"/>
      <c r="AC71" s="389"/>
      <c r="AD71" s="389"/>
      <c r="AE71" s="390"/>
      <c r="AF71" s="139" t="s">
        <v>149</v>
      </c>
      <c r="AG71" s="140"/>
      <c r="AH71" s="141"/>
      <c r="AI71" s="141"/>
      <c r="AJ71" s="141"/>
      <c r="AK71" s="141"/>
      <c r="AL71" s="141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1"/>
      <c r="BJ71" s="141"/>
      <c r="BK71" s="141"/>
      <c r="BL71" s="141"/>
      <c r="BM71" s="141"/>
      <c r="BN71" s="141"/>
      <c r="BO71" s="141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</row>
    <row r="72" spans="2:98" ht="22.5" customHeight="1" x14ac:dyDescent="0.15">
      <c r="B72" s="132"/>
      <c r="C72" s="131" t="s">
        <v>74</v>
      </c>
      <c r="D72" s="133"/>
      <c r="E72" s="132"/>
      <c r="F72" s="133"/>
      <c r="G72" s="133"/>
      <c r="H72" s="133"/>
      <c r="I72" s="133"/>
      <c r="J72" s="133"/>
      <c r="K72" s="132"/>
      <c r="L72" s="105"/>
      <c r="M72" s="105"/>
      <c r="N72" s="388" t="s">
        <v>182</v>
      </c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9"/>
      <c r="Z72" s="389"/>
      <c r="AA72" s="389"/>
      <c r="AB72" s="389"/>
      <c r="AC72" s="389"/>
      <c r="AD72" s="389"/>
      <c r="AE72" s="390"/>
      <c r="AF72" s="139" t="s">
        <v>88</v>
      </c>
      <c r="AG72" s="140"/>
      <c r="AH72" s="140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36"/>
      <c r="AX72" s="136"/>
      <c r="AY72" s="136"/>
      <c r="AZ72" s="140"/>
      <c r="BA72" s="140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</row>
    <row r="73" spans="2:98" ht="30" customHeight="1" x14ac:dyDescent="0.15">
      <c r="B73" s="132"/>
      <c r="C73" s="131" t="s">
        <v>75</v>
      </c>
      <c r="D73" s="133"/>
      <c r="E73" s="132"/>
      <c r="F73" s="133"/>
      <c r="G73" s="133"/>
      <c r="H73" s="133"/>
      <c r="I73" s="133"/>
      <c r="J73" s="133"/>
      <c r="K73" s="132" t="s">
        <v>82</v>
      </c>
      <c r="L73" s="105"/>
      <c r="M73" s="110"/>
      <c r="N73" s="388" t="s">
        <v>154</v>
      </c>
      <c r="O73" s="389"/>
      <c r="P73" s="389"/>
      <c r="Q73" s="389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3"/>
      <c r="AF73" s="402" t="s">
        <v>173</v>
      </c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  <c r="AQ73" s="403"/>
      <c r="AR73" s="403"/>
      <c r="AS73" s="403"/>
      <c r="AT73" s="403"/>
      <c r="AU73" s="403"/>
      <c r="AV73" s="403"/>
      <c r="AW73" s="403"/>
      <c r="AX73" s="403"/>
      <c r="AY73" s="403"/>
      <c r="AZ73" s="403"/>
      <c r="BA73" s="403"/>
      <c r="BB73" s="403"/>
      <c r="BC73" s="403"/>
      <c r="BD73" s="403"/>
      <c r="BE73" s="403"/>
      <c r="BF73" s="403"/>
      <c r="BG73" s="403"/>
      <c r="BH73" s="403"/>
      <c r="BI73" s="403"/>
      <c r="BJ73" s="403"/>
      <c r="BK73" s="403"/>
      <c r="BL73" s="403"/>
      <c r="BM73" s="403"/>
      <c r="BN73" s="403"/>
      <c r="BO73" s="403"/>
      <c r="BP73" s="403"/>
      <c r="BQ73" s="403"/>
      <c r="BR73" s="403"/>
      <c r="BS73" s="403"/>
      <c r="BT73" s="403"/>
      <c r="BU73" s="403"/>
      <c r="BV73" s="403"/>
      <c r="BW73" s="403"/>
      <c r="BX73" s="403"/>
      <c r="BY73" s="403"/>
      <c r="BZ73" s="403"/>
      <c r="CA73" s="403"/>
      <c r="CB73" s="403"/>
      <c r="CC73" s="403"/>
      <c r="CD73" s="403"/>
      <c r="CE73" s="403"/>
      <c r="CF73" s="403"/>
      <c r="CG73" s="403"/>
      <c r="CH73" s="403"/>
      <c r="CI73" s="403"/>
      <c r="CJ73" s="403"/>
      <c r="CK73" s="403"/>
      <c r="CL73" s="403"/>
      <c r="CM73" s="403"/>
      <c r="CN73" s="403"/>
      <c r="CO73" s="403"/>
      <c r="CP73" s="403"/>
      <c r="CQ73" s="403"/>
      <c r="CR73" s="403"/>
      <c r="CS73" s="403"/>
      <c r="CT73" s="403"/>
    </row>
    <row r="74" spans="2:98" ht="30" customHeight="1" x14ac:dyDescent="0.15">
      <c r="B74" s="132"/>
      <c r="C74" s="131" t="s">
        <v>76</v>
      </c>
      <c r="D74" s="133"/>
      <c r="E74" s="132"/>
      <c r="F74" s="133"/>
      <c r="G74" s="133"/>
      <c r="H74" s="133"/>
      <c r="I74" s="133"/>
      <c r="J74" s="133"/>
      <c r="K74" s="132"/>
      <c r="L74" s="105"/>
      <c r="M74" s="105"/>
      <c r="N74" s="388" t="s">
        <v>163</v>
      </c>
      <c r="O74" s="389"/>
      <c r="P74" s="389"/>
      <c r="Q74" s="389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2"/>
      <c r="AC74" s="382"/>
      <c r="AD74" s="382"/>
      <c r="AE74" s="383"/>
      <c r="AF74" s="402" t="s">
        <v>174</v>
      </c>
      <c r="AG74" s="410"/>
      <c r="AH74" s="410"/>
      <c r="AI74" s="410"/>
      <c r="AJ74" s="410"/>
      <c r="AK74" s="410"/>
      <c r="AL74" s="410"/>
      <c r="AM74" s="410"/>
      <c r="AN74" s="410"/>
      <c r="AO74" s="410"/>
      <c r="AP74" s="410"/>
      <c r="AQ74" s="410"/>
      <c r="AR74" s="410"/>
      <c r="AS74" s="410"/>
      <c r="AT74" s="410"/>
      <c r="AU74" s="410"/>
      <c r="AV74" s="410"/>
      <c r="AW74" s="410"/>
      <c r="AX74" s="410"/>
      <c r="AY74" s="410"/>
      <c r="AZ74" s="410"/>
      <c r="BA74" s="410"/>
      <c r="BB74" s="410"/>
      <c r="BC74" s="410"/>
      <c r="BD74" s="410"/>
      <c r="BE74" s="410"/>
      <c r="BF74" s="410"/>
      <c r="BG74" s="410"/>
      <c r="BH74" s="410"/>
      <c r="BI74" s="410"/>
      <c r="BJ74" s="410"/>
      <c r="BK74" s="410"/>
      <c r="BL74" s="410"/>
      <c r="BM74" s="410"/>
      <c r="BN74" s="410"/>
      <c r="BO74" s="410"/>
      <c r="BP74" s="410"/>
      <c r="BQ74" s="410"/>
      <c r="BR74" s="410"/>
      <c r="BS74" s="410"/>
      <c r="BT74" s="410"/>
      <c r="BU74" s="410"/>
      <c r="BV74" s="410"/>
      <c r="BW74" s="410"/>
      <c r="BX74" s="410"/>
      <c r="BY74" s="410"/>
      <c r="BZ74" s="410"/>
      <c r="CA74" s="410"/>
      <c r="CB74" s="410"/>
      <c r="CC74" s="410"/>
      <c r="CD74" s="410"/>
      <c r="CE74" s="410"/>
      <c r="CF74" s="410"/>
      <c r="CG74" s="410"/>
      <c r="CH74" s="410"/>
      <c r="CI74" s="410"/>
      <c r="CJ74" s="410"/>
      <c r="CK74" s="410"/>
      <c r="CL74" s="410"/>
      <c r="CM74" s="410"/>
    </row>
    <row r="75" spans="2:98" ht="6.75" customHeight="1" x14ac:dyDescent="0.15">
      <c r="B75" s="134"/>
      <c r="C75" s="135"/>
      <c r="D75" s="136"/>
      <c r="E75" s="134"/>
      <c r="F75" s="136"/>
      <c r="G75" s="136"/>
      <c r="H75" s="136"/>
      <c r="I75" s="136"/>
      <c r="J75" s="136"/>
      <c r="K75" s="134"/>
      <c r="L75" s="105"/>
      <c r="M75" s="105"/>
      <c r="N75" s="391"/>
      <c r="O75" s="391"/>
      <c r="P75" s="391"/>
      <c r="Q75" s="109"/>
      <c r="R75" s="109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102"/>
      <c r="AH75" s="102"/>
      <c r="AI75" s="102"/>
      <c r="AJ75" s="102"/>
      <c r="AK75" s="102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102"/>
      <c r="BA75" s="102"/>
      <c r="BB75" s="102"/>
      <c r="BC75" s="102"/>
      <c r="BD75" s="102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</row>
    <row r="76" spans="2:98" ht="22.5" customHeight="1" x14ac:dyDescent="0.15">
      <c r="B76" s="131" t="s">
        <v>77</v>
      </c>
      <c r="C76" s="133"/>
      <c r="D76" s="131" t="s">
        <v>78</v>
      </c>
      <c r="E76" s="132"/>
      <c r="F76" s="133"/>
      <c r="G76" s="133"/>
      <c r="H76" s="133"/>
      <c r="I76" s="133"/>
      <c r="J76" s="133"/>
      <c r="K76" s="132"/>
      <c r="L76" s="105"/>
      <c r="M76" s="105"/>
      <c r="N76" s="388" t="s">
        <v>170</v>
      </c>
      <c r="O76" s="389"/>
      <c r="P76" s="389"/>
      <c r="Q76" s="389"/>
      <c r="R76" s="382"/>
      <c r="S76" s="382"/>
      <c r="T76" s="382"/>
      <c r="U76" s="382"/>
      <c r="V76" s="382"/>
      <c r="W76" s="382"/>
      <c r="X76" s="382"/>
      <c r="Y76" s="383"/>
      <c r="Z76" s="139" t="s">
        <v>85</v>
      </c>
      <c r="AA76" s="71"/>
      <c r="AB76" s="71"/>
      <c r="AC76" s="71"/>
      <c r="AD76" s="71"/>
      <c r="AE76" s="71"/>
      <c r="AF76" s="71"/>
      <c r="AG76" s="102"/>
      <c r="AH76" s="102"/>
      <c r="AI76" s="102"/>
      <c r="AJ76" s="102"/>
      <c r="AK76" s="106"/>
      <c r="AL76" s="106"/>
      <c r="AM76" s="106"/>
      <c r="AN76" s="106"/>
      <c r="AO76" s="106"/>
      <c r="AP76" s="106"/>
      <c r="AQ76" s="106"/>
      <c r="AR76" s="106"/>
      <c r="AS76" s="71"/>
      <c r="AT76" s="71"/>
      <c r="AU76" s="71"/>
      <c r="AV76" s="71"/>
      <c r="AW76" s="71"/>
      <c r="AX76" s="71"/>
      <c r="AY76" s="71"/>
      <c r="AZ76" s="102"/>
      <c r="BA76" s="102"/>
      <c r="BB76" s="102"/>
      <c r="BC76" s="102"/>
      <c r="BD76" s="106"/>
      <c r="BE76" s="106"/>
      <c r="BF76" s="106"/>
      <c r="BG76" s="106"/>
      <c r="BH76" s="106"/>
      <c r="BI76" s="106"/>
      <c r="BJ76" s="106"/>
      <c r="BK76" s="106"/>
      <c r="BL76" s="71"/>
      <c r="BM76" s="71"/>
      <c r="BN76" s="71"/>
      <c r="BO76" s="71"/>
    </row>
    <row r="77" spans="2:98" ht="22.5" customHeight="1" x14ac:dyDescent="0.15">
      <c r="B77" s="132"/>
      <c r="C77" s="131" t="s">
        <v>64</v>
      </c>
      <c r="D77" s="133"/>
      <c r="E77" s="133"/>
      <c r="F77" s="133"/>
      <c r="G77" s="132" t="s">
        <v>65</v>
      </c>
      <c r="H77" s="133"/>
      <c r="I77" s="137" t="s">
        <v>66</v>
      </c>
      <c r="J77" s="133"/>
      <c r="K77" s="132"/>
      <c r="L77" s="105"/>
      <c r="M77" s="105"/>
      <c r="N77" s="384" t="s">
        <v>167</v>
      </c>
      <c r="O77" s="382"/>
      <c r="P77" s="382"/>
      <c r="Q77" s="382"/>
      <c r="R77" s="382"/>
      <c r="S77" s="383"/>
      <c r="T77" s="384" t="s">
        <v>171</v>
      </c>
      <c r="U77" s="382"/>
      <c r="V77" s="382"/>
      <c r="W77" s="382"/>
      <c r="X77" s="382"/>
      <c r="Y77" s="383"/>
      <c r="Z77" s="139" t="s">
        <v>84</v>
      </c>
      <c r="AA77" s="71"/>
      <c r="AB77" s="71"/>
      <c r="AC77" s="71"/>
      <c r="AD77" s="71"/>
      <c r="AE77" s="71"/>
      <c r="AF77" s="71"/>
      <c r="AG77" s="107"/>
      <c r="AH77" s="107"/>
      <c r="AI77" s="72"/>
      <c r="AJ77" s="107"/>
      <c r="AK77" s="102"/>
      <c r="AL77" s="71"/>
      <c r="AM77" s="107"/>
      <c r="AN77" s="107"/>
      <c r="AO77" s="72"/>
      <c r="AP77" s="107"/>
      <c r="AQ77" s="102"/>
      <c r="AR77" s="71"/>
      <c r="AS77" s="71"/>
      <c r="AT77" s="71"/>
      <c r="AU77" s="71"/>
      <c r="AV77" s="71"/>
      <c r="AW77" s="71"/>
      <c r="AX77" s="71"/>
      <c r="AY77" s="71"/>
      <c r="AZ77" s="107"/>
      <c r="BA77" s="107"/>
      <c r="BB77" s="72"/>
      <c r="BC77" s="107"/>
      <c r="BD77" s="102"/>
      <c r="BE77" s="71"/>
      <c r="BF77" s="107"/>
      <c r="BG77" s="107"/>
      <c r="BH77" s="72"/>
      <c r="BI77" s="107"/>
      <c r="BJ77" s="102"/>
      <c r="BK77" s="71"/>
      <c r="BL77" s="71"/>
      <c r="BM77" s="71"/>
      <c r="BN77" s="71"/>
      <c r="BO77" s="71"/>
    </row>
    <row r="78" spans="2:98" ht="22.5" customHeight="1" x14ac:dyDescent="0.15">
      <c r="B78" s="132"/>
      <c r="C78" s="131" t="s">
        <v>67</v>
      </c>
      <c r="D78" s="133"/>
      <c r="E78" s="132"/>
      <c r="F78" s="133"/>
      <c r="G78" s="133"/>
      <c r="H78" s="133"/>
      <c r="I78" s="133"/>
      <c r="J78" s="133"/>
      <c r="K78" s="132"/>
      <c r="L78" s="105"/>
      <c r="M78" s="105"/>
      <c r="N78" s="392">
        <v>4030123</v>
      </c>
      <c r="O78" s="393"/>
      <c r="P78" s="399"/>
      <c r="Q78" s="399"/>
      <c r="R78" s="400"/>
      <c r="S78" s="139" t="s">
        <v>83</v>
      </c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101"/>
      <c r="AH78" s="101"/>
      <c r="AI78" s="104"/>
      <c r="AJ78" s="104"/>
      <c r="AK78" s="104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101"/>
      <c r="BA78" s="101"/>
      <c r="BB78" s="104"/>
      <c r="BC78" s="104"/>
      <c r="BD78" s="104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</row>
    <row r="79" spans="2:98" ht="22.5" customHeight="1" x14ac:dyDescent="0.15">
      <c r="B79" s="132"/>
      <c r="C79" s="131" t="s">
        <v>69</v>
      </c>
      <c r="D79" s="133"/>
      <c r="E79" s="132"/>
      <c r="F79" s="133"/>
      <c r="G79" s="133"/>
      <c r="H79" s="133"/>
      <c r="I79" s="133"/>
      <c r="J79" s="133"/>
      <c r="K79" s="132"/>
      <c r="L79" s="105"/>
      <c r="M79" s="105"/>
      <c r="N79" s="406" t="s">
        <v>172</v>
      </c>
      <c r="O79" s="382"/>
      <c r="P79" s="382"/>
      <c r="Q79" s="382"/>
      <c r="R79" s="382"/>
      <c r="S79" s="383"/>
      <c r="T79" s="139" t="s">
        <v>186</v>
      </c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103"/>
      <c r="AH79" s="106"/>
      <c r="AI79" s="106"/>
      <c r="AJ79" s="106"/>
      <c r="AK79" s="106"/>
      <c r="AL79" s="106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103"/>
      <c r="BA79" s="106"/>
      <c r="BB79" s="106"/>
      <c r="BC79" s="106"/>
      <c r="BD79" s="106"/>
      <c r="BE79" s="106"/>
      <c r="BF79" s="71"/>
      <c r="BG79" s="71"/>
      <c r="BH79" s="71"/>
      <c r="BI79" s="71"/>
      <c r="BJ79" s="71"/>
      <c r="BK79" s="71"/>
      <c r="BL79" s="71"/>
      <c r="BM79" s="71"/>
      <c r="BN79" s="71"/>
      <c r="BO79" s="71"/>
    </row>
    <row r="80" spans="2:98" ht="22.5" customHeight="1" x14ac:dyDescent="0.15">
      <c r="B80" s="138" t="s">
        <v>185</v>
      </c>
      <c r="C80" s="136"/>
      <c r="D80" s="136"/>
      <c r="E80" s="136"/>
      <c r="F80" s="136"/>
      <c r="G80" s="136"/>
      <c r="H80" s="136"/>
      <c r="I80" s="136"/>
      <c r="J80" s="136"/>
      <c r="K80" s="136"/>
      <c r="L80" s="71"/>
      <c r="M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103"/>
      <c r="AH80" s="106"/>
      <c r="AI80" s="106"/>
      <c r="AJ80" s="106"/>
      <c r="AK80" s="106"/>
      <c r="AL80" s="106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103"/>
      <c r="BA80" s="106"/>
      <c r="BB80" s="106"/>
      <c r="BC80" s="106"/>
      <c r="BD80" s="106"/>
      <c r="BE80" s="106"/>
      <c r="BF80" s="71"/>
      <c r="BG80" s="71"/>
      <c r="BH80" s="71"/>
      <c r="BI80" s="71"/>
      <c r="BJ80" s="71"/>
      <c r="BK80" s="71"/>
      <c r="BL80" s="71"/>
      <c r="BM80" s="71"/>
      <c r="BN80" s="71"/>
      <c r="BO80" s="71"/>
    </row>
    <row r="81" spans="2:98" ht="22.5" customHeight="1" x14ac:dyDescent="0.15">
      <c r="B81" s="132"/>
      <c r="C81" s="131" t="s">
        <v>70</v>
      </c>
      <c r="D81" s="133"/>
      <c r="E81" s="132"/>
      <c r="F81" s="133"/>
      <c r="G81" s="133"/>
      <c r="H81" s="133"/>
      <c r="I81" s="133"/>
      <c r="J81" s="133"/>
      <c r="K81" s="132"/>
      <c r="L81" s="105"/>
      <c r="M81" s="105"/>
      <c r="N81" s="407" t="s">
        <v>175</v>
      </c>
      <c r="O81" s="408"/>
      <c r="P81" s="408"/>
      <c r="Q81" s="408"/>
      <c r="R81" s="409"/>
      <c r="S81" s="139" t="s">
        <v>162</v>
      </c>
      <c r="T81" s="71"/>
      <c r="U81" s="71"/>
      <c r="V81" s="71"/>
      <c r="W81" s="71"/>
      <c r="Y81" s="71"/>
      <c r="Z81" s="71"/>
      <c r="AA81" s="71"/>
      <c r="AB81" s="71"/>
      <c r="AC81" s="71"/>
      <c r="AD81" s="71"/>
      <c r="AE81" s="71"/>
      <c r="AG81" s="103"/>
      <c r="AH81" s="106"/>
      <c r="AI81" s="106"/>
      <c r="AJ81" s="106"/>
      <c r="AK81" s="106"/>
      <c r="AL81" s="106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103"/>
      <c r="BA81" s="106"/>
      <c r="BB81" s="106"/>
      <c r="BC81" s="106"/>
      <c r="BD81" s="106"/>
      <c r="BE81" s="106"/>
      <c r="BF81" s="71"/>
      <c r="BG81" s="71"/>
      <c r="BH81" s="71"/>
      <c r="BI81" s="71"/>
      <c r="BJ81" s="71"/>
      <c r="BK81" s="71"/>
      <c r="BL81" s="71"/>
      <c r="BM81" s="71"/>
      <c r="BN81" s="71"/>
      <c r="BO81" s="71"/>
    </row>
    <row r="82" spans="2:98" ht="22.5" customHeight="1" x14ac:dyDescent="0.15">
      <c r="B82" s="132"/>
      <c r="C82" s="131" t="s">
        <v>71</v>
      </c>
      <c r="D82" s="133"/>
      <c r="E82" s="132"/>
      <c r="F82" s="133"/>
      <c r="G82" s="133"/>
      <c r="H82" s="133"/>
      <c r="I82" s="133"/>
      <c r="J82" s="133"/>
      <c r="K82" s="132"/>
      <c r="L82" s="105"/>
      <c r="M82" s="105"/>
      <c r="N82" s="404" t="s">
        <v>176</v>
      </c>
      <c r="O82" s="404"/>
      <c r="P82" s="404"/>
      <c r="Q82" s="404"/>
      <c r="R82" s="405"/>
      <c r="S82" s="405"/>
      <c r="T82" s="405"/>
      <c r="U82" s="405"/>
      <c r="V82" s="405"/>
      <c r="W82" s="405"/>
      <c r="X82" s="405"/>
      <c r="Y82" s="405"/>
      <c r="Z82" s="405"/>
      <c r="AA82" s="405"/>
      <c r="AB82" s="405"/>
      <c r="AC82" s="405"/>
      <c r="AD82" s="405"/>
      <c r="AE82" s="405"/>
      <c r="AF82" s="139" t="s">
        <v>86</v>
      </c>
      <c r="AG82" s="140"/>
      <c r="AH82" s="140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36"/>
      <c r="AX82" s="136"/>
      <c r="AY82" s="136"/>
      <c r="AZ82" s="140"/>
      <c r="BA82" s="140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</row>
    <row r="83" spans="2:98" ht="22.5" customHeight="1" x14ac:dyDescent="0.15">
      <c r="B83" s="132"/>
      <c r="C83" s="131" t="s">
        <v>72</v>
      </c>
      <c r="D83" s="133"/>
      <c r="E83" s="132"/>
      <c r="F83" s="133"/>
      <c r="G83" s="133"/>
      <c r="H83" s="133"/>
      <c r="I83" s="133"/>
      <c r="J83" s="133"/>
      <c r="K83" s="132"/>
      <c r="L83" s="105"/>
      <c r="M83" s="105"/>
      <c r="N83" s="404" t="s">
        <v>177</v>
      </c>
      <c r="O83" s="404"/>
      <c r="P83" s="404"/>
      <c r="Q83" s="404"/>
      <c r="R83" s="405"/>
      <c r="S83" s="405"/>
      <c r="T83" s="405"/>
      <c r="U83" s="405"/>
      <c r="V83" s="405"/>
      <c r="W83" s="405"/>
      <c r="X83" s="405"/>
      <c r="Y83" s="405"/>
      <c r="Z83" s="405"/>
      <c r="AA83" s="405"/>
      <c r="AB83" s="405"/>
      <c r="AC83" s="405"/>
      <c r="AD83" s="405"/>
      <c r="AE83" s="405"/>
      <c r="AF83" s="139" t="s">
        <v>87</v>
      </c>
      <c r="AG83" s="140"/>
      <c r="AH83" s="140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36"/>
      <c r="AX83" s="136"/>
      <c r="AY83" s="136"/>
      <c r="AZ83" s="140"/>
      <c r="BA83" s="140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</row>
    <row r="84" spans="2:98" ht="22.5" customHeight="1" x14ac:dyDescent="0.15">
      <c r="B84" s="132"/>
      <c r="C84" s="131" t="s">
        <v>73</v>
      </c>
      <c r="D84" s="133"/>
      <c r="E84" s="132"/>
      <c r="F84" s="133"/>
      <c r="G84" s="133"/>
      <c r="H84" s="133"/>
      <c r="I84" s="133"/>
      <c r="J84" s="133"/>
      <c r="K84" s="132"/>
      <c r="L84" s="105"/>
      <c r="M84" s="105"/>
      <c r="N84" s="404" t="s">
        <v>178</v>
      </c>
      <c r="O84" s="404"/>
      <c r="P84" s="404"/>
      <c r="Q84" s="404"/>
      <c r="R84" s="405"/>
      <c r="S84" s="405"/>
      <c r="T84" s="405"/>
      <c r="U84" s="405"/>
      <c r="V84" s="405"/>
      <c r="W84" s="405"/>
      <c r="X84" s="405"/>
      <c r="Y84" s="405"/>
      <c r="Z84" s="405"/>
      <c r="AA84" s="405"/>
      <c r="AB84" s="405"/>
      <c r="AC84" s="405"/>
      <c r="AD84" s="405"/>
      <c r="AE84" s="405"/>
      <c r="AF84" s="139" t="s">
        <v>150</v>
      </c>
      <c r="AG84" s="140"/>
      <c r="AH84" s="140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36"/>
      <c r="AX84" s="136"/>
      <c r="AY84" s="136"/>
      <c r="AZ84" s="140"/>
      <c r="BA84" s="140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</row>
    <row r="85" spans="2:98" ht="22.5" customHeight="1" x14ac:dyDescent="0.15">
      <c r="B85" s="132"/>
      <c r="C85" s="131" t="s">
        <v>74</v>
      </c>
      <c r="D85" s="133"/>
      <c r="E85" s="132"/>
      <c r="F85" s="133"/>
      <c r="G85" s="133"/>
      <c r="H85" s="133"/>
      <c r="I85" s="133"/>
      <c r="J85" s="133"/>
      <c r="K85" s="132"/>
      <c r="L85" s="105"/>
      <c r="M85" s="105"/>
      <c r="N85" s="404" t="s">
        <v>179</v>
      </c>
      <c r="O85" s="404"/>
      <c r="P85" s="404"/>
      <c r="Q85" s="404"/>
      <c r="R85" s="405"/>
      <c r="S85" s="405"/>
      <c r="T85" s="405"/>
      <c r="U85" s="405"/>
      <c r="V85" s="405"/>
      <c r="W85" s="405"/>
      <c r="X85" s="405"/>
      <c r="Y85" s="405"/>
      <c r="Z85" s="405"/>
      <c r="AA85" s="405"/>
      <c r="AB85" s="405"/>
      <c r="AC85" s="405"/>
      <c r="AD85" s="405"/>
      <c r="AE85" s="405"/>
      <c r="AF85" s="139" t="s">
        <v>88</v>
      </c>
      <c r="AG85" s="140"/>
      <c r="AH85" s="140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36"/>
      <c r="AX85" s="136"/>
      <c r="AY85" s="136"/>
      <c r="AZ85" s="140"/>
      <c r="BA85" s="140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</row>
    <row r="86" spans="2:98" ht="30" customHeight="1" x14ac:dyDescent="0.15">
      <c r="B86" s="132"/>
      <c r="C86" s="131" t="s">
        <v>75</v>
      </c>
      <c r="D86" s="133"/>
      <c r="E86" s="132"/>
      <c r="F86" s="133"/>
      <c r="G86" s="133"/>
      <c r="H86" s="133"/>
      <c r="I86" s="133"/>
      <c r="J86" s="133"/>
      <c r="K86" s="132"/>
      <c r="L86" s="105"/>
      <c r="M86" s="105"/>
      <c r="N86" s="404" t="s">
        <v>180</v>
      </c>
      <c r="O86" s="404"/>
      <c r="P86" s="404"/>
      <c r="Q86" s="404"/>
      <c r="R86" s="405"/>
      <c r="S86" s="405"/>
      <c r="T86" s="405"/>
      <c r="U86" s="405"/>
      <c r="V86" s="405"/>
      <c r="W86" s="405"/>
      <c r="X86" s="405"/>
      <c r="Y86" s="405"/>
      <c r="Z86" s="405"/>
      <c r="AA86" s="405"/>
      <c r="AB86" s="405"/>
      <c r="AC86" s="405"/>
      <c r="AD86" s="405"/>
      <c r="AE86" s="405"/>
      <c r="AF86" s="402" t="s">
        <v>173</v>
      </c>
      <c r="AG86" s="403"/>
      <c r="AH86" s="403"/>
      <c r="AI86" s="403"/>
      <c r="AJ86" s="403"/>
      <c r="AK86" s="403"/>
      <c r="AL86" s="403"/>
      <c r="AM86" s="403"/>
      <c r="AN86" s="403"/>
      <c r="AO86" s="403"/>
      <c r="AP86" s="403"/>
      <c r="AQ86" s="403"/>
      <c r="AR86" s="403"/>
      <c r="AS86" s="403"/>
      <c r="AT86" s="403"/>
      <c r="AU86" s="403"/>
      <c r="AV86" s="403"/>
      <c r="AW86" s="403"/>
      <c r="AX86" s="403"/>
      <c r="AY86" s="403"/>
      <c r="AZ86" s="403"/>
      <c r="BA86" s="403"/>
      <c r="BB86" s="403"/>
      <c r="BC86" s="403"/>
      <c r="BD86" s="403"/>
      <c r="BE86" s="403"/>
      <c r="BF86" s="403"/>
      <c r="BG86" s="403"/>
      <c r="BH86" s="403"/>
      <c r="BI86" s="403"/>
      <c r="BJ86" s="403"/>
      <c r="BK86" s="403"/>
      <c r="BL86" s="403"/>
      <c r="BM86" s="403"/>
      <c r="BN86" s="403"/>
      <c r="BO86" s="403"/>
      <c r="BP86" s="403"/>
      <c r="BQ86" s="403"/>
      <c r="BR86" s="403"/>
      <c r="BS86" s="403"/>
      <c r="BT86" s="403"/>
      <c r="BU86" s="403"/>
      <c r="BV86" s="403"/>
      <c r="BW86" s="403"/>
      <c r="BX86" s="403"/>
      <c r="BY86" s="403"/>
      <c r="BZ86" s="403"/>
      <c r="CA86" s="403"/>
      <c r="CB86" s="403"/>
      <c r="CC86" s="403"/>
      <c r="CD86" s="403"/>
      <c r="CE86" s="403"/>
      <c r="CF86" s="403"/>
      <c r="CG86" s="403"/>
      <c r="CH86" s="403"/>
      <c r="CI86" s="403"/>
      <c r="CJ86" s="403"/>
      <c r="CK86" s="403"/>
      <c r="CL86" s="403"/>
      <c r="CM86" s="403"/>
      <c r="CN86" s="403"/>
      <c r="CO86" s="403"/>
      <c r="CP86" s="403"/>
      <c r="CQ86" s="403"/>
      <c r="CR86" s="403"/>
      <c r="CS86" s="403"/>
      <c r="CT86" s="403"/>
    </row>
    <row r="87" spans="2:98" ht="30" customHeight="1" x14ac:dyDescent="0.15">
      <c r="B87" s="132"/>
      <c r="C87" s="131" t="s">
        <v>76</v>
      </c>
      <c r="D87" s="133"/>
      <c r="E87" s="132"/>
      <c r="F87" s="133"/>
      <c r="G87" s="133"/>
      <c r="H87" s="133"/>
      <c r="I87" s="133"/>
      <c r="J87" s="133"/>
      <c r="K87" s="132"/>
      <c r="L87" s="105"/>
      <c r="M87" s="105"/>
      <c r="N87" s="404" t="s">
        <v>181</v>
      </c>
      <c r="O87" s="404"/>
      <c r="P87" s="404"/>
      <c r="Q87" s="404"/>
      <c r="R87" s="405"/>
      <c r="S87" s="405"/>
      <c r="T87" s="405"/>
      <c r="U87" s="405"/>
      <c r="V87" s="405"/>
      <c r="W87" s="405"/>
      <c r="X87" s="405"/>
      <c r="Y87" s="405"/>
      <c r="Z87" s="405"/>
      <c r="AA87" s="405"/>
      <c r="AB87" s="405"/>
      <c r="AC87" s="405"/>
      <c r="AD87" s="405"/>
      <c r="AE87" s="405"/>
      <c r="AF87" s="402" t="s">
        <v>174</v>
      </c>
      <c r="AG87" s="410"/>
      <c r="AH87" s="410"/>
      <c r="AI87" s="410"/>
      <c r="AJ87" s="410"/>
      <c r="AK87" s="410"/>
      <c r="AL87" s="410"/>
      <c r="AM87" s="410"/>
      <c r="AN87" s="410"/>
      <c r="AO87" s="410"/>
      <c r="AP87" s="410"/>
      <c r="AQ87" s="410"/>
      <c r="AR87" s="410"/>
      <c r="AS87" s="410"/>
      <c r="AT87" s="410"/>
      <c r="AU87" s="410"/>
      <c r="AV87" s="410"/>
      <c r="AW87" s="410"/>
      <c r="AX87" s="410"/>
      <c r="AY87" s="410"/>
      <c r="AZ87" s="410"/>
      <c r="BA87" s="410"/>
      <c r="BB87" s="410"/>
      <c r="BC87" s="410"/>
      <c r="BD87" s="410"/>
      <c r="BE87" s="410"/>
      <c r="BF87" s="410"/>
      <c r="BG87" s="410"/>
      <c r="BH87" s="410"/>
      <c r="BI87" s="410"/>
      <c r="BJ87" s="410"/>
      <c r="BK87" s="410"/>
      <c r="BL87" s="410"/>
      <c r="BM87" s="410"/>
      <c r="BN87" s="410"/>
      <c r="BO87" s="410"/>
      <c r="BP87" s="410"/>
      <c r="BQ87" s="410"/>
      <c r="BR87" s="410"/>
      <c r="BS87" s="410"/>
      <c r="BT87" s="410"/>
      <c r="BU87" s="410"/>
      <c r="BV87" s="410"/>
      <c r="BW87" s="410"/>
      <c r="BX87" s="410"/>
      <c r="BY87" s="410"/>
      <c r="BZ87" s="410"/>
      <c r="CA87" s="410"/>
      <c r="CB87" s="410"/>
      <c r="CC87" s="410"/>
      <c r="CD87" s="410"/>
      <c r="CE87" s="410"/>
      <c r="CF87" s="410"/>
      <c r="CG87" s="410"/>
      <c r="CH87" s="410"/>
      <c r="CI87" s="410"/>
      <c r="CJ87" s="410"/>
      <c r="CK87" s="410"/>
      <c r="CL87" s="410"/>
      <c r="CM87" s="410"/>
    </row>
  </sheetData>
  <sheetProtection algorithmName="SHA-512" hashValue="hyn64/6Bp6x1lQ6TujfkbLiho06eI9KZ/CH/WiCGPpza1c5iEdu7gMt+Uyw3UTMAbIR+VA+q0l2VVKeL3OmbfA==" saltValue="Mk8gPZyNsJ3IibfHCM6EQw==" spinCount="100000" sheet="1" objects="1" scenarios="1"/>
  <mergeCells count="116">
    <mergeCell ref="AF73:CT73"/>
    <mergeCell ref="AF86:CT86"/>
    <mergeCell ref="N85:AE85"/>
    <mergeCell ref="N86:AE86"/>
    <mergeCell ref="N87:AE87"/>
    <mergeCell ref="N78:R78"/>
    <mergeCell ref="N79:S79"/>
    <mergeCell ref="N81:R81"/>
    <mergeCell ref="N82:AE82"/>
    <mergeCell ref="N83:AE83"/>
    <mergeCell ref="N84:AE84"/>
    <mergeCell ref="AF74:CM74"/>
    <mergeCell ref="AF87:CM87"/>
    <mergeCell ref="N72:AE72"/>
    <mergeCell ref="N73:AE73"/>
    <mergeCell ref="N74:AE74"/>
    <mergeCell ref="N75:P75"/>
    <mergeCell ref="N76:Y76"/>
    <mergeCell ref="N77:S77"/>
    <mergeCell ref="T77:Y77"/>
    <mergeCell ref="N65:R65"/>
    <mergeCell ref="N67:R67"/>
    <mergeCell ref="N68:R68"/>
    <mergeCell ref="N69:AE69"/>
    <mergeCell ref="N70:AE70"/>
    <mergeCell ref="N71:AE71"/>
    <mergeCell ref="N60:U60"/>
    <mergeCell ref="N61:R61"/>
    <mergeCell ref="N62:R62"/>
    <mergeCell ref="N63:Y63"/>
    <mergeCell ref="N64:S64"/>
    <mergeCell ref="T64:Y64"/>
    <mergeCell ref="A49:C52"/>
    <mergeCell ref="D49:E50"/>
    <mergeCell ref="D51:E52"/>
    <mergeCell ref="F51:V52"/>
    <mergeCell ref="W52:AK52"/>
    <mergeCell ref="N59:S59"/>
    <mergeCell ref="AE43:AS43"/>
    <mergeCell ref="AF44:AR44"/>
    <mergeCell ref="A45:C48"/>
    <mergeCell ref="D45:E46"/>
    <mergeCell ref="D47:E48"/>
    <mergeCell ref="F47:AB48"/>
    <mergeCell ref="AC48:AK48"/>
    <mergeCell ref="O39:Q39"/>
    <mergeCell ref="G40:O40"/>
    <mergeCell ref="Q40:Y40"/>
    <mergeCell ref="A41:C44"/>
    <mergeCell ref="D41:E42"/>
    <mergeCell ref="D43:E44"/>
    <mergeCell ref="F43:L44"/>
    <mergeCell ref="N43:AD44"/>
    <mergeCell ref="A35:C40"/>
    <mergeCell ref="D35:Y36"/>
    <mergeCell ref="Z35:AF35"/>
    <mergeCell ref="AG35:AP36"/>
    <mergeCell ref="AA36:AB36"/>
    <mergeCell ref="AC36:AD36"/>
    <mergeCell ref="AE36:AF36"/>
    <mergeCell ref="D37:E38"/>
    <mergeCell ref="D39:E40"/>
    <mergeCell ref="A20:C23"/>
    <mergeCell ref="D20:E21"/>
    <mergeCell ref="D22:E23"/>
    <mergeCell ref="F22:L23"/>
    <mergeCell ref="N22:AD23"/>
    <mergeCell ref="F39:G39"/>
    <mergeCell ref="A28:C31"/>
    <mergeCell ref="D28:E29"/>
    <mergeCell ref="D30:E31"/>
    <mergeCell ref="F30:V31"/>
    <mergeCell ref="W31:AK31"/>
    <mergeCell ref="A33:Z34"/>
    <mergeCell ref="AC33:AL33"/>
    <mergeCell ref="AF23:AR23"/>
    <mergeCell ref="A24:C27"/>
    <mergeCell ref="D24:E25"/>
    <mergeCell ref="D26:E27"/>
    <mergeCell ref="F26:AB27"/>
    <mergeCell ref="AC27:AK27"/>
    <mergeCell ref="AJ12:AQ13"/>
    <mergeCell ref="A14:C19"/>
    <mergeCell ref="D14:Y15"/>
    <mergeCell ref="Z14:AF14"/>
    <mergeCell ref="AG14:AG15"/>
    <mergeCell ref="AH14:AQ15"/>
    <mergeCell ref="AA15:AB15"/>
    <mergeCell ref="AC15:AD15"/>
    <mergeCell ref="AE15:AF15"/>
    <mergeCell ref="D16:E17"/>
    <mergeCell ref="D18:E19"/>
    <mergeCell ref="F18:G18"/>
    <mergeCell ref="O18:Q18"/>
    <mergeCell ref="G19:O19"/>
    <mergeCell ref="Q19:Y19"/>
    <mergeCell ref="A10:E11"/>
    <mergeCell ref="G10:H10"/>
    <mergeCell ref="I10:J10"/>
    <mergeCell ref="K10:L10"/>
    <mergeCell ref="AC11:AL11"/>
    <mergeCell ref="A1:D1"/>
    <mergeCell ref="AN1:AR1"/>
    <mergeCell ref="A2:AS2"/>
    <mergeCell ref="AF3:AS4"/>
    <mergeCell ref="A5:E8"/>
    <mergeCell ref="F5:F6"/>
    <mergeCell ref="G5:K5"/>
    <mergeCell ref="L5:T5"/>
    <mergeCell ref="X5:AC6"/>
    <mergeCell ref="AD5:AS6"/>
    <mergeCell ref="G6:H6"/>
    <mergeCell ref="I6:K6"/>
    <mergeCell ref="L6:T6"/>
    <mergeCell ref="X7:AC8"/>
    <mergeCell ref="AD7:AS8"/>
  </mergeCells>
  <phoneticPr fontId="2"/>
  <dataValidations count="5">
    <dataValidation type="list" imeMode="disabled" allowBlank="1" showInputMessage="1" showErrorMessage="1" sqref="N66" xr:uid="{138F2FC3-0B50-4A38-935B-8FD7FDFA3F8A}">
      <formula1>"1,2"</formula1>
    </dataValidation>
    <dataValidation imeMode="hiragana" allowBlank="1" showInputMessage="1" showErrorMessage="1" sqref="BF77:BG77 AZ77:BA77 BI77 T77 BI64 BF64:BG64 BC77 T64 N64 AP64 AM64:AN64 AJ77 AP77 AM77:AN77 AG77:AH77 AZ64:BA64 BC64 N77 AA64:AJ64" xr:uid="{55C98957-B92F-4EF2-A995-0DD91FCDC6AA}"/>
    <dataValidation imeMode="halfKatakana" allowBlank="1" showInputMessage="1" showErrorMessage="1" sqref="N63:Q63 N76:Q76 AG63:AJ63 AG76:AJ76 AZ63:BC63 AZ76:BC76 N82:Q87 O69:Q69 N69:N70 N71:Q74" xr:uid="{B59B0071-2480-45FB-B5EB-260879CDBF23}"/>
    <dataValidation imeMode="disabled" allowBlank="1" showInputMessage="1" showErrorMessage="1" sqref="AZ72:BA72 N65:O65 N60:O60 N78:O78 AH72 AG61:AH62 AG65:AH65 AG79:AG85 AG66:AG72 AG78:AH78 AZ65:BA65 N81 AZ60:BA62 BA82:BA85 AZ78:BA78 AZ66:AZ69 AZ79:AZ85 AZ70:BA70 N67:N68 AH82:AH85 N79" xr:uid="{3017AFDE-C940-4E33-8543-E374C4EFBB24}"/>
    <dataValidation type="list" showInputMessage="1" showErrorMessage="1" sqref="N75 AG75 AZ75" xr:uid="{43EE55F6-ADDC-4F66-BD2D-3CA9E001B10F}">
      <formula1>"選択して下さい,62:氏名変更,63:住所変更,79:情報提供停止"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長期組合員資格取得届（X票）</vt:lpstr>
      <vt:lpstr>記入要領（資格取得届）</vt:lpstr>
      <vt:lpstr>記入例 （資格取得届）</vt:lpstr>
      <vt:lpstr>'記入例 （資格取得届）'!Print_Area</vt:lpstr>
      <vt:lpstr>'長期組合員資格取得届（X票）'!Print_Area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miyamoto</dc:creator>
  <cp:lastModifiedBy>柿本 裕子</cp:lastModifiedBy>
  <cp:lastPrinted>2021-02-09T08:47:54Z</cp:lastPrinted>
  <dcterms:created xsi:type="dcterms:W3CDTF">2017-05-01T08:35:21Z</dcterms:created>
  <dcterms:modified xsi:type="dcterms:W3CDTF">2022-03-15T07:49:35Z</dcterms:modified>
</cp:coreProperties>
</file>